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6.xml" ContentType="application/vnd.openxmlformats-officedocument.spreadsheetml.table+xml"/>
  <Override PartName="/xl/drawings/drawing2.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hidePivotFieldList="1"/>
  <mc:AlternateContent xmlns:mc="http://schemas.openxmlformats.org/markup-compatibility/2006">
    <mc:Choice Requires="x15">
      <x15ac:absPath xmlns:x15ac="http://schemas.microsoft.com/office/spreadsheetml/2010/11/ac" url="https://gradesoccitanie.sharepoint.com/sites/CPOMMOON9/Documents partages/01 - Acc projets régionaux/Certification HAS/4_Suivi accompagnements ES/_Kit Certification HAS pour AT/"/>
    </mc:Choice>
  </mc:AlternateContent>
  <xr:revisionPtr revIDLastSave="3172" documentId="8_{EA8F9A58-E4E7-4BE6-9B05-85FD09F6A07A}" xr6:coauthVersionLast="47" xr6:coauthVersionMax="47" xr10:uidLastSave="{35BB9430-2170-4457-B30C-060F711990DF}"/>
  <bookViews>
    <workbookView xWindow="-28920" yWindow="-2175" windowWidth="29040" windowHeight="15720" xr2:uid="{00000000-000D-0000-FFFF-FFFF00000000}"/>
  </bookViews>
  <sheets>
    <sheet name="Guide" sheetId="14" r:id="rId1"/>
    <sheet name="Cyber" sheetId="3" r:id="rId2"/>
    <sheet name="Services socles" sheetId="9" r:id="rId3"/>
    <sheet name="Urgences" sheetId="7" r:id="rId4"/>
    <sheet name="Télésanté" sheetId="8" r:id="rId5"/>
    <sheet name="Numérique Responsable" sheetId="5" r:id="rId6"/>
    <sheet name="Général-Actualités" sheetId="12" r:id="rId7"/>
    <sheet name="Bilan" sheetId="11" r:id="rId8"/>
    <sheet name="Ressources complémentaires" sheetId="13" r:id="rId9"/>
    <sheet name="Liste déroulante" sheetId="10"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9" i="11" l="1"/>
  <c r="K138" i="11"/>
  <c r="K137" i="11"/>
  <c r="K136" i="11"/>
  <c r="G10" i="9"/>
  <c r="G9" i="9"/>
  <c r="G4" i="3"/>
  <c r="K34" i="11"/>
  <c r="K33" i="11"/>
  <c r="G5" i="3"/>
  <c r="G6" i="3"/>
  <c r="G7" i="3"/>
  <c r="G8" i="3"/>
  <c r="G9" i="3"/>
  <c r="G10" i="3"/>
  <c r="G11" i="3"/>
  <c r="G12" i="3"/>
  <c r="F33" i="11" s="1"/>
  <c r="G13" i="3"/>
  <c r="G14" i="3"/>
  <c r="K114" i="11"/>
  <c r="K113" i="11"/>
  <c r="K112" i="11"/>
  <c r="K111" i="11"/>
  <c r="K89" i="11"/>
  <c r="K88" i="11"/>
  <c r="K87" i="11"/>
  <c r="K86" i="11"/>
  <c r="F86" i="11"/>
  <c r="K32" i="11"/>
  <c r="K31" i="11"/>
  <c r="G5" i="8"/>
  <c r="G6" i="8"/>
  <c r="G7" i="8"/>
  <c r="G4" i="8"/>
  <c r="F111" i="11" l="1"/>
  <c r="K60" i="11"/>
  <c r="K59" i="11"/>
  <c r="K58" i="11"/>
  <c r="K57" i="11"/>
  <c r="F64" i="11"/>
  <c r="G5" i="9"/>
  <c r="G6" i="9"/>
  <c r="G7" i="9"/>
  <c r="G8" i="9"/>
  <c r="G11" i="9"/>
  <c r="G12" i="9"/>
  <c r="G13" i="9"/>
  <c r="G14" i="9"/>
  <c r="G15" i="9"/>
  <c r="G16" i="9"/>
  <c r="G17" i="9"/>
  <c r="G18" i="9"/>
  <c r="G19" i="9"/>
  <c r="G20" i="9"/>
  <c r="G4" i="9"/>
  <c r="G4" i="7"/>
  <c r="G4" i="5"/>
  <c r="G5" i="5"/>
  <c r="G6" i="5"/>
  <c r="G7" i="5"/>
  <c r="F137" i="11" s="1"/>
  <c r="F60" i="11"/>
  <c r="F59" i="11"/>
  <c r="F58" i="11"/>
  <c r="F57" i="11"/>
  <c r="F31" i="11" l="1"/>
  <c r="F32" i="11"/>
  <c r="F34" i="11"/>
  <c r="F62" i="11"/>
  <c r="F63" i="11"/>
  <c r="F61" i="11"/>
  <c r="F136"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tc={1E976C17-C4D9-4A11-8969-7BB92DBE12F4}</author>
  </authors>
  <commentList>
    <comment ref="I3" authorId="0" shapeId="0" xr:uid="{1E976C17-C4D9-4A11-8969-7BB92DBE12F4}">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Colonne à supprimer dans la version à envoyer à l’établissement </t>
      </text>
    </comment>
  </commentList>
</comments>
</file>

<file path=xl/sharedStrings.xml><?xml version="1.0" encoding="utf-8"?>
<sst xmlns="http://schemas.openxmlformats.org/spreadsheetml/2006/main" count="470" uniqueCount="305">
  <si>
    <t>Checklist sur les critères numériques - Certification HAS (6e cycle de certification)</t>
  </si>
  <si>
    <t>Objectifs de la checklist :</t>
  </si>
  <si>
    <t>1. Vous permettre, en tant qu'établissement, d'évaluer votre maturité sur les critères numériques</t>
  </si>
  <si>
    <t>2. Permettre à votre animateur territorial de vous orienter vers les bonnes ressources au sein du GRADeS pour répondre à vos besoins</t>
  </si>
  <si>
    <t>Comment compléter la checklist ?</t>
  </si>
  <si>
    <t>1. Complétez la colonne "Réponse" et s'il y a lieu la colonne "Commentaire de l'établissement", pour chaque onglet en couleur.</t>
  </si>
  <si>
    <t>Chaque cellule des colonnes "Réponse" vous permet de répondre à l'aide d'une liste déroulante.</t>
  </si>
  <si>
    <t>La réponse "Oui" aux questions sur les différents onglet ne signifie pas que l'élément d'évaluation est conforme : d'autres actions peuvent être nécessaires. Seule la HAS est apte à juger de la conformité des critères, en fonction des usages effectifs au sein de l’établissement et de la qualité des livrables présentés lors de la visite.</t>
  </si>
  <si>
    <t>2. Si vous répondez par "Partiellement" ou "Non" à certaines questions, consultez la colonne "Ressources GRADeS disponibles" qui rassemble, selon les élements d'évaluation, des ressources qui vous sont accessibles en autonomie : ces ressources vous permettront de faire un pas de plus vers la conformité de l'élément d'évaluation</t>
  </si>
  <si>
    <t>3. Complétez les questions de l'onglet "Général-Actualités", qui reprennent des sujets avec un intérêt transverse.</t>
  </si>
  <si>
    <t>4. Complétez la 1ère partie de l'onglet "Bilan".</t>
  </si>
  <si>
    <t>5. Contactez votre animateur territorial : lors d'un prochain rendez-vous, il reverra avec vous vos réponses et vous aidera à établir un plan d'action (actions à prendre de votre côté, mise en relation avec les équipes du GRADeS) qui sera inscrit dans la 2e partie de l'onglet "Bilan".</t>
  </si>
  <si>
    <t>Nom :</t>
  </si>
  <si>
    <t>Mail :</t>
  </si>
  <si>
    <t>Téléphone :</t>
  </si>
  <si>
    <t>** D'autres ressources sur le numérique et la certification sont également à votre disposition dans l'onglet "Ressources complémentaires".**</t>
  </si>
  <si>
    <t>Checklist - Critères Risques numériques (Cybersécurité)</t>
  </si>
  <si>
    <t>Ces critères s'appliquent à tout l'établissement</t>
  </si>
  <si>
    <t>Critère</t>
  </si>
  <si>
    <t>Niveau d'exigence</t>
  </si>
  <si>
    <t>Eléments d'évaluation</t>
  </si>
  <si>
    <t>Questions pour évaluer le niveau d'atteinte des éléments d'évaluation</t>
  </si>
  <si>
    <t>Réponse</t>
  </si>
  <si>
    <t>Commentaire de l'établissement</t>
  </si>
  <si>
    <t>Réponse Numérique</t>
  </si>
  <si>
    <t>Ressources du GRADeS à votre disposition</t>
  </si>
  <si>
    <t>Orientation par l'AT selon évaluation</t>
  </si>
  <si>
    <t>3.1-05 La gestion des situations sanitaires exceptionnelles est maîtrisée</t>
  </si>
  <si>
    <t>Impératif</t>
  </si>
  <si>
    <t xml:space="preserve">• Les catégories de risques, dont les risques numériques, pouvant générer des tensions hospitalières ou des crises sanitaires exceptionnelles sont identifiées. </t>
  </si>
  <si>
    <r>
      <t xml:space="preserve">Avez-vous formalisé des scénarios de risques cyber (ransomware, perte réseau, indisponibilité DPI, messagerie, téléphonie…) dans la cartographie des risques / PCA / plan blanc / SSE ?
</t>
    </r>
    <r>
      <rPr>
        <i/>
        <sz val="11"/>
        <color theme="1"/>
        <rFont val="Calibri"/>
        <family val="2"/>
        <scheme val="minor"/>
      </rPr>
      <t>* Cette action ne permet pas de répondre entièrement à l'élément d'évaluation</t>
    </r>
  </si>
  <si>
    <t>Oui</t>
  </si>
  <si>
    <t>• Le ou les plan(s) de gestion des tensions hospitalières et des situations sanitaires exceptionnelles ont été collectivement élaborés (gouvernance, instances, professionnels).</t>
  </si>
  <si>
    <t>Si vous avez un plan tensions/SSE, quelles instances et quels acteurs l'ont co-construit ?</t>
  </si>
  <si>
    <t xml:space="preserve">• La cellule de crise, opérationnelle dans les 45 minutes suivant l’alerte, dispose des outils et procédures nécessaires à son rôle de décision et coordination (prise en charge médicale des patients, organisation de crise, sûreté/sécurité, communication, suivi des victimes et accueil des familles, fonctions support). </t>
  </si>
  <si>
    <r>
      <t xml:space="preserve">En cas d’incident/attaque cyber, la cellule de crise peut-elle être opérationnelle en &lt; 45 min (chaîne d’alerte, rôles, astreinte, coordination) ?
Dispose-t-elle de procédures et outils hors SI pour piloter la crise (annuaires, main courante, communication de crise, modes dégradés, accès de secours) ?
</t>
    </r>
    <r>
      <rPr>
        <i/>
        <sz val="11"/>
        <color theme="1"/>
        <rFont val="Calibri"/>
        <family val="2"/>
        <scheme val="minor"/>
      </rPr>
      <t>* Cette action ne permet pas de répondre entièrement à l'élément d'évaluation</t>
    </r>
  </si>
  <si>
    <t xml:space="preserve">• Les exercices ou entraînements de gestion des tensions hospitalières et des situations sanitaires exceptionnelles, a fortiori les activations réelles, sont suivis d'actions d'amélioration issues d'un RETEX. </t>
  </si>
  <si>
    <r>
      <t xml:space="preserve">Avez-vous déjà réalisé un exercice ou une simulation de crise cyber (indisponibilité SI, DPI, messagerie…) ?
Un RETEX formalisé avec plan d’actions a-t-il été produit et suivi ?
</t>
    </r>
    <r>
      <rPr>
        <i/>
        <sz val="11"/>
        <color theme="1"/>
        <rFont val="Calibri"/>
        <family val="2"/>
        <scheme val="minor"/>
      </rPr>
      <t>* Cette action ne permet pas de répondre entièrement à l'élément d'évaluation</t>
    </r>
  </si>
  <si>
    <t>3.1-07 Les risques de sécurité numérique sont maîtrisés</t>
  </si>
  <si>
    <t>• L’établissement a mis en oeuvre le plan d’actions correctives issu des audits Active Directory et exposition internet.</t>
  </si>
  <si>
    <t>Disposez-vous d’un plan d’actions issu des audits AD et exposition Internet (actions, responsables, échéances) et est-il majoritairement déployé ?
Pouvez-vous fournir les preuves de mise en œuvre (tickets/CR, configs, scans de re-contrôle “avant/après”, indicateurs de clôture) ?</t>
  </si>
  <si>
    <t xml:space="preserve">•Quelles actions avez-vous identifiées et mises en oeuvre suite aux audits Active Directory et exposition internet ? 
•Qui est responsable au sein de l'établissement du suivi de ce plan d'actions? </t>
  </si>
  <si>
    <t>• L'établissement déploie un plan de formation pluriannuel à la sécurité et l’hygiène informatique et organise des actions de sensibilisation à destination de tous les professionnels.</t>
  </si>
  <si>
    <t>Avez-vous un plan pluriannuel de formation SSI/hygiène informatique couvrant tous les profils, avec un suivi des taux de réalisation ?
Réalisez-vous des actions de sensibilisation (campagnes, phishing, ateliers, affiches, e-learning) et en avez-vous menées sur les 12 derniers mois, avec preuves et résultats ?</t>
  </si>
  <si>
    <t>• Les incidents significatifs ou graves de sécurité des systèmes d'information sont déclarés sans délai auprès de l’Agence du numérique en santé. Les recommandations et les mesures d'urgence proposées par l’ANSSI, pour limiter l'impact de ceux-ci et destinées à améliorer leur sécurité sont mises en oeuvre. À défaut d’incidents significatifs ou graves ayant justifié une déclaration, l’établissement a une procédure qui permet de qualifier ce qui relève d’un incident significatif ou grave et de les déclarer.</t>
  </si>
  <si>
    <r>
      <rPr>
        <sz val="11"/>
        <rFont val="Calibri"/>
        <family val="2"/>
        <scheme val="minor"/>
      </rPr>
      <t>Avez-vous mis en place une organisation/dispositif pour identifier, qualifier et déclarer sans délai les incidents SSI significatifs ou graves à l’ANS (circuit d’alerte, rôles) ?</t>
    </r>
    <r>
      <rPr>
        <sz val="11"/>
        <color theme="1"/>
        <rFont val="Calibri"/>
        <family val="2"/>
        <scheme val="minor"/>
      </rPr>
      <t xml:space="preserve">
Avez-vous des personnes ressources et assurez-vous la mise en œuvre/suivi des mesures d’urgence et recommandations ANSSI ?</t>
    </r>
  </si>
  <si>
    <t>•Comment les mesures d’urgence et recommandations transmises par l’ANSSI / CERT Santé (suite à un incident ou à une alerte sectorielle) sont-elles mises en œuvre et suivies dans l’établissement ?
•Quelle organisation/dispositif avez-vous mis en place pour identifier, qualifier et déclarer sans délai les incidents SSI significatifs ou graves à l’ANS (circuit d’alerte, rôles) ?
•Qui sont les personnes ressources et comment assurez-vous la mise en œuvre/suivi des mesures d’urgence et recommandations ANSSI (et, à titre indicatif, combien de déclarations sur la dernière année) ?</t>
  </si>
  <si>
    <t>• Les équipes connaissent les conduites à tenir en cas d’incident/d’attaque (contact du référent de la sécurité numérique, identification des mails frauduleux, modes dégradés...).</t>
  </si>
  <si>
    <t>Les équipes disposent-elles d’une conduite à tenir simple et accessible (qui contacter / quoi faire) en cas d’incident ou d’attaque ?
Vérifiez-vous que ces conduites sont connues et appliquées (sensibilisation, exercices, tests phishing, RETEX) ?</t>
  </si>
  <si>
    <t>3.1-08 L'identification des utilisateurs et des patients dans le système d'information est sécurisée</t>
  </si>
  <si>
    <t>Standard</t>
  </si>
  <si>
    <t xml:space="preserve">• Pour les accès à distance, les identités et accès aux données de santé sont gérés par un système d'authentification renforcé avec deux facteurs. </t>
  </si>
  <si>
    <t>3.1-09 Les données du patient sont sécurisées</t>
  </si>
  <si>
    <t>• En cas de fuite des données, une procédure est prévue pour informer les patients victimes de la fuite de leurs données. Le cas échéant, elle a été mise en oeuvre.</t>
  </si>
  <si>
    <t>Disposez-vous d’une procédure formalisée prévoyant l’information des patients concernés en cas de fuite de leurs données ?</t>
  </si>
  <si>
    <t>Orienter le bénéficiaire vers l'equipe cyber si pas d'accès à RESANA : cybersecurite@esante-occitanie.fr</t>
  </si>
  <si>
    <t>• Les professionnels sont sensibilisés au besoin d'éradiquer sur leur poste de travail la conservation de documents de santé intégrant des données médicales à caractère personnel.</t>
  </si>
  <si>
    <t>Avez-vous une sensibilisation/règle claire demandant de ne pas conserver de documents de santé (données médicales) sur les postes de travail ?</t>
  </si>
  <si>
    <t>Comment vous assurez-vous de l'application  de la non-conservation de documents de santé (données médicales) sur les postes de travail ?</t>
  </si>
  <si>
    <t>Critères</t>
  </si>
  <si>
    <t>Eléments d'évaluation pour lesquels le GRADeS n'a pas de ressources</t>
  </si>
  <si>
    <t xml:space="preserve">• Pour faire face à une situation sanitaire exceptionnelle, les moyens matériels et humains, les capacités de diagnostic microbiologique et de réalisation des examens de biologie médicale nécessaires pour la conduite des soins disponibles sont connus de la gouvernance et rapidement mobilisables. Ils sont suivis pour en vérifier l’opérationnalité.
• Les professionnels concernés par l’activation des plans de crise connaissent la gouvernance de gestion des tensions hospitalières et des situations sanitaires exceptionnelles (identifiée dans l'organigramme), les modalités d'alerte et de mise en oeuvre. </t>
  </si>
  <si>
    <t>Checklist - Critères Usages du numérique (Services socles)</t>
  </si>
  <si>
    <t>Commentaire de la structure</t>
  </si>
  <si>
    <t>Ressources GRADeS disponibles</t>
  </si>
  <si>
    <t>1.2-02 Le patient connaît les informations nécessaires à sa prise en charge</t>
  </si>
  <si>
    <t>• L'établissement informe le patient que son équipe de soins va alimenter son dossier médical de Mon espace santé (DMP) dans le cadre de sa prise en charge, sauf en cas d'opposition de celui-ci et qu’il pourra le consulter.</t>
  </si>
  <si>
    <t>1.2-04 Le patient, en prévision de sa sortie, connaît les consignes de suivi pour sa prise en charge</t>
  </si>
  <si>
    <t>• Une lettre de liaison est remise au patient avec les explications, par un médecin ou par un autre membre de l'équipe de soins, le jour de sa sortie ou la veille en cas de retour à domicile, et versée dans le dossier médical de Mon espace santé (DMP), sauf opposition du patient.</t>
  </si>
  <si>
    <t>- La lettre de liaison de sortie est elle alimentée en automatique dans le DMP?</t>
  </si>
  <si>
    <t>Cadre règlementaire et fiches pratiques sur l'alimentation du DMP : https://www.esante-occitanie.fr/usages-espaces-utilisateurs-numerique-par-expertise-services-socles-dmp/</t>
  </si>
  <si>
    <t xml:space="preserve">Accompagnement sur le DMP : servicessocles@esante-occitanie.fr </t>
  </si>
  <si>
    <t>2.1.-01 Les équipes des secteurs de consultations et soins externes se coordonnent avec les équipes des secteurs d'hospitalisation</t>
  </si>
  <si>
    <t xml:space="preserve">• Les comptes-rendus de consultation sont disponibles dans le dossier médical de l'établissement et versés dans le dossier médical partagé de Mon espace santé.
</t>
  </si>
  <si>
    <t>- Les comptes-rendus de consultation sont-ils alimentés en automatique dans le DMP ?
- L'ordonnance de sortie est elle alimentée en automatique dans le DMP?</t>
  </si>
  <si>
    <t>Non</t>
  </si>
  <si>
    <t>2.1-02 Les équipes de soins ont accès aux informations du patient avec un système d'information adapté</t>
  </si>
  <si>
    <t>• Les équipes médicales et paramédicales peuvent consulter le dossier médical partagé du patient.</t>
  </si>
  <si>
    <t>- Disposez-vous d'un logiciel "DMP compatible" ?
- Les équipes médicales disposent-elles de cartes CPx ?</t>
  </si>
  <si>
    <t>Partiellement</t>
  </si>
  <si>
    <t>2.2-01 Les équipes respectent les bonnes pratiques d'identification du patient à toutes les étapes de sa prise en charge</t>
  </si>
  <si>
    <t>• Les règles d'identification du patient, définies par l'établissement (charte d'identitovigilance) sont appliquées : qualification de l'identité nationale de santé (INS) par du personnel habilité lors d'une première venue en présence du patient, mode dégradé (rejet du téléservice, indisponibilité du système d'information, anonymat…) ...</t>
  </si>
  <si>
    <t>- L'établissement dispose-t-il d'une charte d'identitovigilance ?
- Avez-vous des procédures précisant comment créer et modifier une identité et comment qualifier/déqualifier l'INS ?
- Les équipes connaissent-ils cette charte et ces procédures et ont-elles été formées à la qualification des identités ?</t>
  </si>
  <si>
    <t>Modèle de charte d'identification, de procédure de création de l'identité et de qualification de l'INS
Formations
https://www.esante-occitanie.fr/identitovigilance/</t>
  </si>
  <si>
    <t xml:space="preserve">Réalisation d'un audit identitovigilance, formations des équipes
identitovigilance@esante-occitanie.fr </t>
  </si>
  <si>
    <t>• Les équipes déclarent les non-conformités auprès de la cellule / comité d'identitovigilance (doublons, collision, impossibilité de qualification de l'identité nationale de santé…) sur la base d'un document précisant les anomalies à déclarer et les modalités de déclaration.</t>
  </si>
  <si>
    <t>- Disposez-vous vous d'une procédure d'identito vigilance précisant aux professionnels les anomalies à déclarer et le circuit de déclaration? 
- Les équipes ont-elles connaissance de cette procédure ?
- La cellule opérationnelle d'identitovigilance est-elle informée des non-conformités ?</t>
  </si>
  <si>
    <t>Kits sur les discordances INS, doublons, absence d'identité trouvée : https://www.esante-occitanie.fr/identitovigilance/</t>
  </si>
  <si>
    <t>• L’établissement a défini une gouvernance de l’identitovigilance : instance stratégique décisionnelle, cellule opérationnelle ou personnel opératif en identitovigilance, référent en identitovigilance disposant d’une lettre de mission ou d’une fiche de poste.</t>
  </si>
  <si>
    <t xml:space="preserve">- Avez-vous un référent identitovigilance ?
- L'établissement a-t-il mis en place des instances stratégique et opérationnelle dédiées à l'identitovigilance ?
</t>
  </si>
  <si>
    <t>Non applicable</t>
  </si>
  <si>
    <t>Document sur la mise en œuvre de l'identitovigilance dans les établissements de santé : https://esante.gouv.fr/sites/default/files/media_entity/documents/rniv-2-identitovigilance-etablissement-de-sante.pdf</t>
  </si>
  <si>
    <t>• La cellule / comité d'identitovigilance et / ou le référent en identitovigilance analyse et corrige les erreurs d'identité (doublon, collision...) et gère les cas complexes de qualification de l’identité nationale de santé (INS) (discordances entre l’INS et l’identité présente sur le dispositif d’identification, réponses « aucune identité trouvée » ou « plusieurs identités trouvées » du téléservice identifiant national de santé intégré / INSi).</t>
  </si>
  <si>
    <t>• Les règles d’habilitation (accès, droit d'usage...) du système d’information de santé sont définies.</t>
  </si>
  <si>
    <t>Questionnaire sur l'évaluation de la maturité (gestion et identification électronique des professionnels : https://forms.office.com/Pages/ResponsePage.aspx?id=0Hz1kqkuM0OowQb2mL7tRMC9KL9qwvZNkDjFigSS5whUNTRMNFVOS05GTlhDTUlCVFc4RkE1WERPSC4u</t>
  </si>
  <si>
    <t xml:space="preserve">Orientation vers le questionnaire Hospiconnect
Accompagnement sur les MIE : servicessocles@esante-occitanie.fr 
Orientation vers l'équipe cyber si besoin de cadrage/conseil sur l'initialisation et l'amélioration de la PSSI
Modèle de PSSI à venir prochainement sur RESANA
cybersecurite@esante-occitanie.fr </t>
  </si>
  <si>
    <t xml:space="preserve">• Pour proscrire les comptes génériques, l'établissement gère les arrivées/départs pour l’octroi des habilitations au système d'information (notamment pour les intérimaires, étudiants, stagiaires...). </t>
  </si>
  <si>
    <t>- L'établissement dispose-t-il d'une procédure sur la gestion des identités (création, modification, suppression) ?
- Une revue régulière des comptes utilisateurs est-elle réalisée ?</t>
  </si>
  <si>
    <t>Avez-vous un répertoire centralisé des identités (ex: IAM) ou avez-vous un process manuel ?</t>
  </si>
  <si>
    <t xml:space="preserve">Orientation vers le questionnaire Hospiconnect
Accompagnement sur les MIE : servicessocles@esante-occitanie.fr </t>
  </si>
  <si>
    <t xml:space="preserve">• Le personnel en interne utilise un identifiant et un mot de passe personnels et uniques pour l'accès au système d'information et à l’ensemble des applications métiers, permettant une connexion nominative. </t>
  </si>
  <si>
    <t>- Chaque membre de l'équipe dispose-t-il d'un compte nominatif pour accéder aux services numériques sensibles ?</t>
  </si>
  <si>
    <r>
      <t xml:space="preserve">3.1-09 Les données du patient sont sécurisées
</t>
    </r>
    <r>
      <rPr>
        <i/>
        <sz val="11"/>
        <color theme="1"/>
        <rFont val="Calibri"/>
        <family val="2"/>
        <scheme val="minor"/>
      </rPr>
      <t>**voir aussi l'onglet Cyber pour certains éléments d'évaluation</t>
    </r>
  </si>
  <si>
    <t>• L’établissement a cartographié les échanges de données de santé non sécurisés et établi un plan de transfert vers une messagerie sécurisée de santé.</t>
  </si>
  <si>
    <t>- Avez-vous identifié les cas d'usages d'échanges de données de santé (quels professionnels, quel type de données) ?
- Avez-vous une messagerie sécurisée de santé mise à disposition des professionnels pour ces cas d'usages ?</t>
  </si>
  <si>
    <t>Préciser la/les MSS utilisée(s)
Quelles solutions utilisez-vous : webmail, passerelle de messagerie, logiciel métier ?
Avec qui échangez-vous ?
Quelle est la typologie des comptes ?</t>
  </si>
  <si>
    <t xml:space="preserve">Accompagnement sur l'identification des données de données et sur la mise en place de Medimail
mss@esante-occitanie.fr </t>
  </si>
  <si>
    <t>• Les professionnels habilités sont formés à l'utilisation d'une messagerie sécurisée de santé ainsi qu'à l'alimentation et à la consultation de Mon espace santé.</t>
  </si>
  <si>
    <t>- Existe-il un processus formalisé de gestion et d'utilisation de la MSS ? Les équipes sont-elles sensibilisées et formées aux bonnes pratiques d'usages de la MSS ?
- Les équipes sont-elles sensibilisées et formées aux bonnes pratiques d'usages du DMP ?</t>
  </si>
  <si>
    <t>Actions de sensibilisation sur Mon espace santé : coordinateur-mes@esante-occitanie.fr  
Accompagnement MSS : mss@esante-occitanie.fr</t>
  </si>
  <si>
    <t>• Les professionnels concernés connaissent les documents du dossier du patient, définis par la règlementation, qui doivent être versés dans Mon espace santé.</t>
  </si>
  <si>
    <t>- Les professionnels connaissent-ils les documents à verser au DMP ?</t>
  </si>
  <si>
    <t>3.3-06 L'établissement est aisément joignable tant par les usagers que par les professionnels correspondants</t>
  </si>
  <si>
    <t>• Une messagerie sécurisée de santé permet un accès rapide aux échanges d’informations (données sensibles, résultats d’examen…) entre les professionnels du territoire contribuant à la prise en charge des patients.</t>
  </si>
  <si>
    <t>- Avez-vous une messagerie sécurisée de santé (MSS) ? 
- Avez-vous un/des administrateurs pour gérer les comptes MSS ?
- Avez-vous un processus formalisé de gestion des boites aux lettres (BAL MSS) ?</t>
  </si>
  <si>
    <t>En savoir plus sur la MSS : https://www.esante-occitanie.fr/usages-espaces-utilisateurs-numerique-par-expertise-services-socles-mssante/</t>
  </si>
  <si>
    <t xml:space="preserve">Possibilité d'audit MSS, et selon le cas, reprise de la gestion des comptes et des principes d'usage
mss@esante-occitanie.fr </t>
  </si>
  <si>
    <t>**La SRA vous guide sur ces éléments grâce à ses grilles Patient traceur, Engagement Patient et Positionnement Territorial</t>
  </si>
  <si>
    <t>• Si son admission a été faite en urgence, et ce quel que soit le service d’accueil, le patient connaît le délai de sa prise en charge en fonction de son état de santé, ainsi que toutes les mesures mises en place.
• Le patient connaît son diagnostic, si celui-ci est établi, son état de santé, ses traitements, ses soins et la durée prévisionnelle de sa prise en charge quand cela est possible...
• Pour toutes les formes de prise en charge ambulatoire, le patient a un document qui lui indique les signes d'alerte pouvant conduire à un évènement indésirable et la conduite à tenir en cas de survenue (type « passeport » pour la chirurgie et autre pour les autres activités : médecine, SMR, psychiatrie...).
• Le patient connaît les mesures nécessaires à sa bonne identification tout au long de sa prise en charge.
• L’équipe informe tout patient, ou sa personne de confiance, de l'évènement indésirable imputable à une activité de prévention, de diagnostic ou de soins lors de sa prise en charge, des actions immédiates mises en place, de l’analyse de l’évènement.</t>
  </si>
  <si>
    <t>• En prévision de sa sortie, le patient est informé sur les éventuels nouveaux traitements prescrits, la nécessité de signaler tout effet indésirable lié au traitement, et dispose d'un comparatif expliqué entre le traitement d'entrée et de sortie.
• En prévision de sa sortie, le patient reçoit toutes les consignes, postopératoires ou postthérapeutiques afin de détecter les éventuelles complications, les signes motivant le recours en urgence à un professionnel de santé.
• En prévision de sa sortie, le patient reçoit toutes les informations utiles relatives à des actes techniques, examens complémentaires, consultations, actes prévus…
• Le patient est informé des modalités d’appel direct du service dans lequel il a séjourné en cas de complication, en vue d'une orientation adaptée à sa situation.
• Le cas échéant, en prévision de sa sortie, le patient et ses proches reçoivent des conseils pour un soutien psychologique, social, médico-social.</t>
  </si>
  <si>
    <t>• Pendant la consultation, en cas de prescription d'examen complémentaire (imagerie, biologie...) à visée diagnostique ou thérapeutique, l’équipe accompagne le patient pour prendre le ou les prochains rendez-vous.
• Les secteurs de consultations et de soins externes mettent en oeuvre des actions d'amélioration à la suite des échanges avec les autres intervenants du parcours intrahospitalier.
• Dans les secteurs externes (consultation, imagerie…), les patients peuvent prendre rendez-vous en ligne et par un numéro de téléphone dédié.</t>
  </si>
  <si>
    <t>• Tous les éléments utiles à la coordination de la prise en charge du patient (antécédents, examens cliniques, prescriptions, résultats de bilan, allergies, bactéries multirésistantes…) sont accessibles dans le dossier.
• Tous les professionnels impliqués (médecins, soignants, soins de support…) tracent, en temps utile, tous les éléments nécessaires à la coordination de la prise en charge du patient (traçabilité et accès au dossier).
• Le système d’information permet aux professionnels un accès simultané à l’ensemble des données utiles à la prise en charge du patient.
• Les équipes sont formées à l'utilisation des logiciels métier et peuvent être accompagnées par un interlocuteur compétent pour la prise en main des outils.</t>
  </si>
  <si>
    <t>• L’établissement octroie un poste de l'établissement (poste professionnel) au personnel en mobilité (astreintes ou travail à distance) ou un dispositif d’ouverture de sessions à distance.</t>
  </si>
  <si>
    <t>• La qualité et la complétude des éléments versés dans Mon espace santé sont évaluées par l’établissement. Les résultats sont diffusés, en CME et en CDU, et donnent lieu à un plan d'actions pour améliorer le taux d'alimentation du dossier médical partagé.</t>
  </si>
  <si>
    <t>• L’établissement a mis en place des numéros téléphoniques dédiés aux « adresseurs » dans le cadre de filières de prise en charge.
• L'établissement s'assure de sa joignabilité et de l'accès à ses numéros ou contacts utiles auprès de ses partenaires et « adresseurs », par une évaluation périodique de leur satisfaction dans ce domaine.
• Le site internet de l’établissement, permet facilement aux usagers de prendre rendez-vous (par téléphone avec des plages horaires définies et/ou internet).
• Sur les convocations et sur le livret d’accueil, les numéros ou contacts utiles sont mentionnés.</t>
  </si>
  <si>
    <t>Checklist - Critères Usages du numérique (Télésanté)</t>
  </si>
  <si>
    <t>3.4-04 L'établissement utilise la télésanté pour améliorer le parcours du patient</t>
  </si>
  <si>
    <r>
      <t>• Les équipes qui pratiquent la télésanté organisent cette activité : critères d'éligibilité,</t>
    </r>
    <r>
      <rPr>
        <b/>
        <sz val="11"/>
        <color theme="1"/>
        <rFont val="Calibri"/>
        <family val="2"/>
        <scheme val="minor"/>
      </rPr>
      <t xml:space="preserve"> </t>
    </r>
    <r>
      <rPr>
        <sz val="11"/>
        <color theme="1"/>
        <rFont val="Calibri"/>
        <family val="2"/>
        <scheme val="minor"/>
      </rPr>
      <t xml:space="preserve">identification des professionnels pouvant être sollicités pour la téléexpertise, organisation du parcours du patient (avant, pendant et après l'acte de télésanté), traçabilité dans le dossier du patient selon les exigences applicables. 
</t>
    </r>
  </si>
  <si>
    <t>- L'établissement dispose-t-il d'outils conformes pour tenir des activités de télésanté ?
- Les professionnels recueillent-ils le consentement du patient à la tenue d'une activité de télésanté et le tracent dans le dossier patient ? 
- L'établissement et les professionnels qui peuvent être sollicités pour de la téléexpertise sont-ils référencés dans l'annuaire des recours ?</t>
  </si>
  <si>
    <t>Annuaire des recours de téléexpertise en Occitanie (ATO) : https://www.esante-occitanie.fr/annuaire-tele-expertise-occitanie-ato/
Echanges sur les projets de télésanté, témoignages de professionnels avec la
Communauté télésanté : https://www.esante-occitanie.fr/communaute-telesante/</t>
  </si>
  <si>
    <t>Accompagnement des équipes en établissement sur la qualification de leur projet de télésanté (fiche de qualification)
telemedecine@esante-occitanie.fr 
Catalogue des outils de téléconsultation ES</t>
  </si>
  <si>
    <t xml:space="preserve">• Les professionnels impliqués dans l'activité de télésanté sont formés et connaissent les outils, les procédures et les protocoles cliniques adaptés à l'établissement. </t>
  </si>
  <si>
    <t>-Les professionnels qui ont une activité de télésanté sont-ils formés aux outils ?</t>
  </si>
  <si>
    <t>Fiches pratiques, replays de formation et autres supports sur TéléO téléexpertise et transfert d'imagerie : https://www.esante-occitanie.fr/teleo-plateforme-telemedecine-occitanie/espace-utilisateur-teleo-teleexpertise-transfert-imagerie/</t>
  </si>
  <si>
    <t xml:space="preserve">Accompagnement à la mise en place et l'utilisation de TéléO téléexpertise et transfert d'imagerie
telemedecine@esante-occitanie.fr </t>
  </si>
  <si>
    <t xml:space="preserve">• L'établissement met à la disposition des professionnels des outils conformes aux exigences applicables pour les activités de télésanté. </t>
  </si>
  <si>
    <t>- L'établissement a-t-il identifié les outils de télésanté conformes qui répondent aux besoins des professionnels ?</t>
  </si>
  <si>
    <t xml:space="preserve">Accompagnement à la mise en place et l'utilisation de TéléO téléexpertise et transfert d'imagerie
Catalogue des outils de téléconsultation ES
telemedecine@esante-occitanie.fr </t>
  </si>
  <si>
    <t>• L'établissement évalue ses activités de télésanté pour les piloter et améliorer ses pratiques.- Tableau de brd BI Teleo</t>
  </si>
  <si>
    <t>- L'établissement dispose-t-il de tableaux de bord pour piloter des activités de télésanté ?
- Les pratiques sont-elles évaluées dans un objectif d'amélioration ?</t>
  </si>
  <si>
    <t xml:space="preserve">Création de tableaux de bord BI pour le suivi des activités de télésanté
telemedecine@esante-occitanie.fr </t>
  </si>
  <si>
    <t>Le GRADeS ne dispose pas de ressources pour les autres éléments d'évaluation de ce critère.</t>
  </si>
  <si>
    <t>** La HAS vous guide sur ces éléments grâce à sa fiche pédagogique</t>
  </si>
  <si>
    <t>• L'établissement a identifié les situations de prise en charge éligibles à la télésanté et mis en place les organisations qui permettent le déploiement effectif.
• Pour la télésurveillance médicale, l'établissement déclare son activité et son organisation à l'ARS au préalable. Les médecins libéraux non salariés se déclarent individuellement à l'ARS.</t>
  </si>
  <si>
    <t>Checklist - Critère Usages du numérique (Urgences)</t>
  </si>
  <si>
    <r>
      <t xml:space="preserve">Ce critère s'applique aux établissements qui disposent d'un </t>
    </r>
    <r>
      <rPr>
        <i/>
        <sz val="11"/>
        <color rgb="FFFF0000"/>
        <rFont val="Calibri"/>
        <family val="2"/>
        <scheme val="minor"/>
      </rPr>
      <t>SAMU/SMUR</t>
    </r>
  </si>
  <si>
    <t>2.3-02 Le dossier médical préhospitalier des SMUR comporte tous les éléments nécessaires à la poursuite de la prise en charge du patient</t>
  </si>
  <si>
    <t>• Les dossiers médicaux préhospitaliers sont complets : hypothèse diagnostique, thérapeutique mise en oeuvre, surveillance réalisée, nom du médecin…
• Le bilan de l'analyse régulière des dossiers par l'équipe SMUR donne lieu à des actions d’amélioration de leurs pratiques (pilotage d’activité, formation, adaptation des moyens...).
• L'équipe du SMUR met en oeuvre des actions d'amélioration en lien avec l'analyse régulière de ses indicateurs de prise en charge (délai moyen de sortie des SMUR, délai d’immobilisation des SMUR, délai de transmission du bilan au SAMU, délais de transfert…).</t>
  </si>
  <si>
    <r>
      <t xml:space="preserve">- Utilisez vous un outil de gestion des interventions SMUR (papier ou numérique) ? 
</t>
    </r>
    <r>
      <rPr>
        <i/>
        <sz val="11"/>
        <color theme="1"/>
        <rFont val="Calibri"/>
        <family val="2"/>
        <scheme val="minor"/>
      </rPr>
      <t>* Cette action ne permet pas de répondre entièrement à l'élément d'évaluation</t>
    </r>
  </si>
  <si>
    <t>Accompagnement à la mise en place de SMUR-tab : complétion du dossier dans SMUR-tab et transfert du dossier à la fin de l'intervention grâce à la Messagerie Sécurisée de Santé
urgences-snp@esante-occitanie.fr
Si l'établissement, utilisateur de SMUR-tab, souhaite obtenir des indicateurs : l'inviter à se rapprocher de l'ORU</t>
  </si>
  <si>
    <t>Le GRADeS ne dispose pas de ressources pour l'autre élément d'évaluation de ce critère.</t>
  </si>
  <si>
    <t>• La composition de l’équipe SMUR est tracée dans le planning d’intervention.</t>
  </si>
  <si>
    <t>Checklist - Critères Numérique responsable</t>
  </si>
  <si>
    <t>3.4-02 L'établissement s'engage dans des soins écoresponsables</t>
  </si>
  <si>
    <t>• L'établissement a mis en oeuvre des procédures favorisant les achats écoresponsables.</t>
  </si>
  <si>
    <r>
      <t xml:space="preserve">- Avez-vous mis en place, dans vos procédures d'achats (SPASER pour les établissements publics), des critères environnementaux et sociaux, tel que écolabels, indices de réparabilité et écoconception ?
</t>
    </r>
    <r>
      <rPr>
        <i/>
        <sz val="11"/>
        <color theme="1"/>
        <rFont val="Calibri"/>
        <family val="2"/>
        <scheme val="minor"/>
      </rPr>
      <t>* Cette action ne permet pas de répondre entièrement à l'élément d'évaluation</t>
    </r>
  </si>
  <si>
    <t xml:space="preserve">Ressources pour aider à acheter plus responsable : https://www.esante-occitanie.fr/numerique-responsable/agir-dans-votre-etablissement-pour-un-numerique-responsable/ </t>
  </si>
  <si>
    <t xml:space="preserve">Accompagnement par l'équipe du GRADeS sur le projet de numérique responsable : rse@esante-occitanie.fr </t>
  </si>
  <si>
    <t>• Les équipes sont sensibilisées aux soins écoresponsables et à l'impact environnemental de leurs pratiques (gestion des déchets, consommation de ressources (matériels, produits, eau, électricité…).</t>
  </si>
  <si>
    <r>
      <t xml:space="preserve">- Avez-vous sensibilisé vos équipes aux impacts environnementaux de leurs usages d'outils numériques pour leur pratique de soins à l'aide d'affiches, de communications internes, voire de formations, conférences, ateliers ?
</t>
    </r>
    <r>
      <rPr>
        <i/>
        <sz val="11"/>
        <color theme="1"/>
        <rFont val="Calibri"/>
        <family val="2"/>
        <scheme val="minor"/>
      </rPr>
      <t>* Cette action ne permet pas de répondre entièrement à l'élément d'évaluation</t>
    </r>
  </si>
  <si>
    <t>• Le projet d’établissement intègre une stratégie développement durable partagée avec les partenaires territoriaux.</t>
  </si>
  <si>
    <r>
      <t xml:space="preserve">- Vous tenez-vous informé sur le volet numérique des stratégies des autres établissements en Occitanie et des recommandations des fédérations ?
</t>
    </r>
    <r>
      <rPr>
        <i/>
        <sz val="11"/>
        <color theme="1"/>
        <rFont val="Calibri"/>
        <family val="2"/>
        <scheme val="minor"/>
      </rPr>
      <t>* Cette action ne permet pas de répondre entièrement à l'élément d'évaluation</t>
    </r>
  </si>
  <si>
    <t xml:space="preserve">Veille par le GRADeS et partage des informations : s'abonner à la lettre d'info du GRADeS pour se tenir au courant des actions/événements à venir
https://www.esante-occitanie.fr/lettres-dinformation/ </t>
  </si>
  <si>
    <t>3.4-03 L'établissement agit pour la transition écologique</t>
  </si>
  <si>
    <t>• L’établissement réduit ses déchets à la source.
• Une filière adaptée est en place pour chaque type de déchets et suit la procédure de traçabilité.</t>
  </si>
  <si>
    <r>
      <t xml:space="preserve">- Travaillez-vous sur une politique de sobriété numérique (éviter et réduire) ?
- Avez-vous une stratégie de fin de vie pour les équipements informatiques (reconditionnement, réemploi, recyclage)?
</t>
    </r>
    <r>
      <rPr>
        <i/>
        <sz val="11"/>
        <color theme="1"/>
        <rFont val="Calibri"/>
        <family val="2"/>
        <scheme val="minor"/>
      </rPr>
      <t>* Ces actions ne permettent pas de répondre entièrement à l'élément d'évaluation</t>
    </r>
  </si>
  <si>
    <t>Ressources pour mesurer votre impact numérique : https://www.esante-occitanie.fr/numerique-responsable/mesurer-votre-impact-numerique/
Ressources pour faciliter le passage à l'action : https://www.esante-occitanie.fr/numerique-responsable/agir-dans-votre-etablissement-pour-un-numerique-responsable/</t>
  </si>
  <si>
    <t xml:space="preserve">A la recherche d'informations et d'outils sur la transition écologique ? </t>
  </si>
  <si>
    <t>Consultez le site de l'ANAP : https://www.anap.fr/s/transition-ecologique
Consultez les CTEES : https://www.anap.fr/s/ctees</t>
  </si>
  <si>
    <t>• Tous les services ou, a minima, les pôles développent une action en faveur du développement durable.
• Le référent développement durable accompagne les professionnels dans la mise en oeuvre des projets « développement durable » au niveau des unités et des services.</t>
  </si>
  <si>
    <t>• L’établissement ajuste sa stratégie aux risques environnementaux auxquels il est exposé.
• L’établissement favorise la mobilité durable pour ses professionnels et ses patients.
• L'établissement met en oeuvre un plan de rénovation de ses locaux.
• Le tri des déchets est opérationnel (poubelles de tri pour les différents types de déchets, faciles d’accès et des affiches expliquant les règles de tri).</t>
  </si>
  <si>
    <t>Questions générales et d'actualité</t>
  </si>
  <si>
    <t>Thématique</t>
  </si>
  <si>
    <t>Question</t>
  </si>
  <si>
    <t>Prérequis</t>
  </si>
  <si>
    <t>Réponse de l'établissement</t>
  </si>
  <si>
    <t>Ségur du Numérique (DPI, connecteurs)</t>
  </si>
  <si>
    <t>Avez-vous signé les bons de commande SONS Vague 2 DPI, PFI et mis en place les connecteurs MSS ?</t>
  </si>
  <si>
    <t>Avez-vous contractualisé sur le portail AIR simplifié ?</t>
  </si>
  <si>
    <t>Avez-vous déjà évalué la maturité de votre établissement sur la sécurisation des identités des professionnels ?</t>
  </si>
  <si>
    <t>Orientation, coordination et visibilité de l'établissement</t>
  </si>
  <si>
    <t>Quels sont vos usages de ViaTrajectoire ? Quels modules utilisez-vous ? Quels modules connaissez-vous ? Comment vous connectez-vous à ViaTrajectoire ?</t>
  </si>
  <si>
    <t>Qui est le référent ROR de votre structure? Quelle est la date de dernière mise à jour de votre fiche établissement ?</t>
  </si>
  <si>
    <t>Renseignez-vous la disponibilité en lits dans votre structure ?</t>
  </si>
  <si>
    <t>Cybersécurité</t>
  </si>
  <si>
    <t>Etat de situation</t>
  </si>
  <si>
    <t>Etablissement :</t>
  </si>
  <si>
    <t>Date de la certification HAS :</t>
  </si>
  <si>
    <t>Noms et rôles des personnes ayant participé à cet état de situation :</t>
  </si>
  <si>
    <t>Date de l'état de situation :</t>
  </si>
  <si>
    <t>Votre interlocuteur privilégié au GRADeS :</t>
  </si>
  <si>
    <t>La réponse "Oui" aux questions sur les différentes grilles ne signifie pas que l'élément d'évaluation est conforme : d'autres actions peuvent être nécessaires. Seule la HAS est apte à juger de la conformité des critères.</t>
  </si>
  <si>
    <t>Eléments d'évaluation incluant du numérique</t>
  </si>
  <si>
    <t>% avancement</t>
  </si>
  <si>
    <t>Nombre de OUI</t>
  </si>
  <si>
    <t>Nombre de PARTIELLEMENT</t>
  </si>
  <si>
    <t>Nombre de NON</t>
  </si>
  <si>
    <t>Nombre de NON APPLICABLE</t>
  </si>
  <si>
    <t>Plan d'action proposé - Cybersécurité</t>
  </si>
  <si>
    <t>En autonomie</t>
  </si>
  <si>
    <t>Avec l'appui du GRADeS</t>
  </si>
  <si>
    <t>Plan d'action proposé - Services socles</t>
  </si>
  <si>
    <r>
      <t xml:space="preserve">Critère Urgences </t>
    </r>
    <r>
      <rPr>
        <b/>
        <i/>
        <sz val="12"/>
        <color theme="1"/>
        <rFont val="Calibri"/>
        <family val="2"/>
        <scheme val="minor"/>
      </rPr>
      <t>(1 critère - 3 éléments d'évaluation suivis)</t>
    </r>
  </si>
  <si>
    <t>Plan d'action proposé - Urgences</t>
  </si>
  <si>
    <r>
      <t xml:space="preserve">Critère Télésanté </t>
    </r>
    <r>
      <rPr>
        <b/>
        <i/>
        <sz val="12"/>
        <color theme="1"/>
        <rFont val="Calibri"/>
        <family val="2"/>
        <scheme val="minor"/>
      </rPr>
      <t>(1 critère - 4 éléments d'évaluation suivis)</t>
    </r>
  </si>
  <si>
    <t>Plan d'action proposé - Télésanté</t>
  </si>
  <si>
    <r>
      <t xml:space="preserve">Critères Numérique responsable </t>
    </r>
    <r>
      <rPr>
        <b/>
        <sz val="12"/>
        <color theme="1"/>
        <rFont val="Calibri"/>
        <family val="2"/>
        <scheme val="minor"/>
      </rPr>
      <t>(2 c</t>
    </r>
    <r>
      <rPr>
        <b/>
        <i/>
        <sz val="12"/>
        <color theme="1"/>
        <rFont val="Calibri"/>
        <family val="2"/>
        <scheme val="minor"/>
      </rPr>
      <t>ritères - 4 éléments d'évaluation suivis)</t>
    </r>
  </si>
  <si>
    <t>Plan d'action proposé - Numérique responsable</t>
  </si>
  <si>
    <t>Général</t>
  </si>
  <si>
    <t>Plan d'action proposé - Général</t>
  </si>
  <si>
    <t>Ressources complémentaires sur le numérique et la certification</t>
  </si>
  <si>
    <t>Ressources</t>
  </si>
  <si>
    <t>Thématiques</t>
  </si>
  <si>
    <t xml:space="preserve">Lien </t>
  </si>
  <si>
    <t>Plateforme e-learning ANS-Formation</t>
  </si>
  <si>
    <t>Cyber, RGPD, IA, DMP, Mon Espace Santé, Télésanté, INS</t>
  </si>
  <si>
    <t>Tableau de bord-Coorpacademy</t>
  </si>
  <si>
    <r>
      <t xml:space="preserve">SRA </t>
    </r>
    <r>
      <rPr>
        <i/>
        <sz val="11"/>
        <color theme="1"/>
        <rFont val="Calibri"/>
        <family val="2"/>
        <scheme val="minor"/>
      </rPr>
      <t>(pour les établissements adhérents)</t>
    </r>
  </si>
  <si>
    <t>Ressources, outils et formations sur la certification</t>
  </si>
  <si>
    <t>SRA Occitanie - Structure Régionale d'appui en Occitanie</t>
  </si>
  <si>
    <t>ANAP</t>
  </si>
  <si>
    <t>Ressources, outils et bonnes pratiques sur le numérique, plateforme SPASER, appui terrain, etc.</t>
  </si>
  <si>
    <t>L’Anap – L’expertise santé en partage</t>
  </si>
  <si>
    <t>HAS</t>
  </si>
  <si>
    <t>Informations sur la certification, affiches, fiches pédagogiques, etc en lien avec la certification</t>
  </si>
  <si>
    <t>Haute Autorité de Santé - HAS - Établissements et services</t>
  </si>
  <si>
    <t>CNIL</t>
  </si>
  <si>
    <t>RGPD</t>
  </si>
  <si>
    <t>La solution doit être référencée
L'établissement doit être éligible</t>
  </si>
  <si>
    <t>- Analysez-vous les erreurs d'identité et les cas complexes de qualification ?
- Analysez-vous les raisons expliquant la non qualification ?
- Avez-vous une réflexion organisationnelle pour identifier les leviers d'amélioration de la qualification des INS ?</t>
  </si>
  <si>
    <t>- L'établissement dispose-t-il d'une matrice d'habilitation, basée sur les profils métier ou les rôles (fonctions) ?</t>
  </si>
  <si>
    <t>- Informez-vous les patients de l'alimentation de leur dossier médical dans Mon espace santé et de leur droit à s'y opposer, notamment à l'aide de flyers et d'affiches mis à disposition dans vos locaux, en le mentionnant dans le livret d'accueil ou via l'outil de préadmission et de prise de rendez-vous ?
- Les professionnels obtiennent-ils le consentement du patient pour la consultation du DMP ?</t>
  </si>
  <si>
    <t>Avez-vous des blocages liés à l'usage des services socles sur votre logiciel ? Si oui savez-vous comment procéder ?</t>
  </si>
  <si>
    <t>Moyens d'identification électronique</t>
  </si>
  <si>
    <t>Avez-vous connaissance du programme CaRE ?</t>
  </si>
  <si>
    <t>Orienter le bénéficiaire vers l'equipe cyber : cybersecurite@esante-occitanie.fr
Cadrage / Conseil :
- Analyse de risques : appui méthodologique + aide à la formalisation des livrables
- Sauvegarde / CaRE D2 : Accompagnement pour atteindre les objectifs liés à la sauvegarde (diagnostic, plan d’actions, aide réalisation doucmentation liée à la sauvegarde)
Création des accès sur RESANA</t>
  </si>
  <si>
    <t>RESANA (si accès existant) : mise à disposition d’un corpus documentaire “Sauvegarde” (diagnostic, plan de sauvegarde &amp; restauration, politique/procédures, modèles)</t>
  </si>
  <si>
    <r>
      <t xml:space="preserve">Votre plan SSE est il réalisé et à jour ?
Le plan prévoit-il un volet SI/cyber articulé avec la continuité d’activité et la cellule de crise ?
</t>
    </r>
    <r>
      <rPr>
        <i/>
        <sz val="11"/>
        <color rgb="FF000000"/>
        <rFont val="Calibri"/>
        <family val="2"/>
        <scheme val="minor"/>
      </rPr>
      <t>* Cette action ne permet pas de répondre entièrement à l'élément d'évaluation</t>
    </r>
  </si>
  <si>
    <t>Orienter le bénéficiaire vers l'equipe cyber : cybersecurite@esante-occitanie.fr
Cadrage / Conseil :
- Procédure de gestion des incidents : accompagnement à la rédaction / mise en place (organisation, rôles, étapes, contacts)
Création des accès sur RESANA</t>
  </si>
  <si>
    <t xml:space="preserve">
RESANA (si accès existant) : 
- Mise à disposition d’une procédure de gestion des incidents de sécurité informatique (modèle)
</t>
  </si>
  <si>
    <r>
      <t xml:space="preserve">Orienter le bénéficiaire vers l'equipe cyber : cybersecurite@esante-occitanie.fr
Orientation : mise en relation / orientation vers des prestataires pour la réalisation d'un exercice de crise cyber (sans financement par le GRADeS).
Catalogue régional de réponse à incident cyber </t>
    </r>
    <r>
      <rPr>
        <b/>
        <sz val="11"/>
        <color theme="1"/>
        <rFont val="Calibri"/>
        <family val="2"/>
        <scheme val="minor"/>
      </rPr>
      <t>(en construction – courant 2026)</t>
    </r>
    <r>
      <rPr>
        <sz val="11"/>
        <color theme="1"/>
        <rFont val="Calibri"/>
        <family val="2"/>
        <scheme val="minor"/>
      </rPr>
      <t xml:space="preserve"> :
- Prestataires de réponse à incident (PRIS)
- Système d’information de secours (SI de secours)
- Stock régional de matériel de secours
- Réseau régional d’experts cyber (appui / renfort)</t>
    </r>
  </si>
  <si>
    <r>
      <t xml:space="preserve">
Orienter le bénéficiaire vers l'equipe cyber : cybersecurite@esante-occitanie.fr
Cadrage / Conseil :
- Sécurisation Active Directory (AD) : accompagnement au durcissement (bonnes pratiques, plan d’actions).
mise à disposition outils :
- Scan d’exposition Internet : </t>
    </r>
    <r>
      <rPr>
        <b/>
        <sz val="11"/>
        <color theme="1"/>
        <rFont val="Calibri"/>
        <family val="2"/>
        <scheme val="minor"/>
      </rPr>
      <t>offre en cours d’étude (prévision 2026)</t>
    </r>
    <r>
      <rPr>
        <sz val="11"/>
        <color theme="1"/>
        <rFont val="Calibri"/>
        <family val="2"/>
        <scheme val="minor"/>
      </rPr>
      <t xml:space="preserve">
</t>
    </r>
  </si>
  <si>
    <t>RESSOURCES HORS GRADeS :
- SILENE – cartographier son exposition Internet : https://messervices.cyber.gouv.fr/services/silene.html
- CERT-FR – audit de cybersurveillance : https://cyberveille.esante.gouv.fr/les-services#audit-de-cybersurveillance-181
- ANSSI – ORADAD / ADS (audit Active Directory) : https://messervices.cyber.gouv.fr/services/ads.html</t>
  </si>
  <si>
    <t>Formations et ateliers portés par le GRADeS :
https://www.esante-occitanie.fr/usages-espaces-utilisateurs-numerique-par-expertise-cybersecurite-etre-forme/
https://www.esante-occitanie.fr/webinaire-sensibilisation-cybersecurite/</t>
  </si>
  <si>
    <t>• Dans ses secteurs les plus à risques, l'établissement a déployé un plan de continuité et de reprise d’activité formalisé.
• L'établissement a formé des référents sécurité SI en relais des équipes SI dans les secteurs de soins.</t>
  </si>
  <si>
    <t>RESANA (si accès existant) :
- Modèle de procédure de gestion des incidents de sécurité informatique
- Procédure de gestion d’une violation de données à caractère personnel</t>
  </si>
  <si>
    <t xml:space="preserve">
Orienter le bénéficiaire vers l'equipe cyber : cybersecurite@esante-occitanie.fr
Cadrage / Conseil :
- Procédure de gestion des incidents cyber : accompagnement à la mise en œuvre (organisation, rôles, étapes, contacts).
Création des accès sur RESANA</t>
  </si>
  <si>
    <t xml:space="preserve">
Orienter le bénéficiaire vers l'equipe cyber : cybersecurite@esante-occitanie.fr
Cadrage / Conseil :
- Procédure de gestion des incidents (cyber) : appui à la rédaction et à la mise en place
Création des accès RESANA 
Sensibilisation / Formation :
- Stratégie de sensibilisation : accompagnement au cadrage et au déploiement
- E-learning + tests phishing : campagnes de sensibilisation et d’évaluation
- Formations / ateliers : sessions cybersécurité dédiées aux DSI/RSSI</t>
  </si>
  <si>
    <t>RESANA (si accès existant) :
- Modèles : procédure de gestion des incidents, charte informatique, fiches réflexes “cyberattaque”
Formations et ateliers portés par le GRADeS :
https://www.esante-occitanie.fr/usages-espaces-utilisateurs-numerique-par-expertise-cybersecurite-etre-forme/
https://www.esante-occitanie.fr/webinaire-sensibilisation-cybersecurite/</t>
  </si>
  <si>
    <t>- Avez-vous mis en place l'authentification double facteur pour les accès distants ?
- Les équipes sont-elles sensibilisées aux bonnes pratiques à adopter en matière de cybersécurité ?</t>
  </si>
  <si>
    <r>
      <t>Orienter le bénéficiaire vers l'equipe cyber : cybersecurite@esante-occitanie.fr
Authentification double facteur (MFA) absente : orienter vers l’équipe cyber</t>
    </r>
    <r>
      <rPr>
        <b/>
        <sz val="11"/>
        <color theme="1"/>
        <rFont val="Calibri"/>
        <family val="2"/>
        <scheme val="minor"/>
      </rPr>
      <t xml:space="preserve"> (programme CaRE D3 à venir courant 2026)</t>
    </r>
    <r>
      <rPr>
        <sz val="11"/>
        <color theme="1"/>
        <rFont val="Calibri"/>
        <family val="2"/>
        <scheme val="minor"/>
      </rPr>
      <t>.</t>
    </r>
  </si>
  <si>
    <t>RESANA (si accès existant) : 
- modèle de procédure de gestion d’une violation de données à caractère personnel (mise à disposition uniquement – pas d’accompagnement par le GRADeS)</t>
  </si>
  <si>
    <t>RESANA (si accès existant) : 
- modèle de charte informatique (mise à disposition)</t>
  </si>
  <si>
    <t>**Si vous n'avez pas de PCRA, vous pouvez contacter l'ARS qui propose de la formation) : ars-oc-prog-care@ars.sante.fr</t>
  </si>
  <si>
    <t xml:space="preserve">Orienter le bénéficiaire vers l'equipe cyber : cybersecurite@esante-occitanie.fr
Stratégie de sensibilisation : accompagnement à la définition et au déploiement (cibles, messages, planning, indicateurs).
Sensibilisation : e-learning + campagnes de tests phishing + sensibilisation sur site + webinaires
Formations / ateliers cybersécurité : sessions dédiées DSI/RSSI (retours d’expérience, bonnes pratiques, mise en œuvre).
Supports : affiches / fonds d'écran + stickers </t>
  </si>
  <si>
    <t>Le GRADeS ne dispose pas de ressources pour les autres éléments d'évaluation de ces critères.</t>
  </si>
  <si>
    <r>
      <t xml:space="preserve">Critères Cybersécurité </t>
    </r>
    <r>
      <rPr>
        <b/>
        <i/>
        <sz val="12"/>
        <color theme="1"/>
        <rFont val="Calibri"/>
        <family val="2"/>
        <scheme val="minor"/>
      </rPr>
      <t>(4 critères - 11 éléments d'évaluation suivis)</t>
    </r>
  </si>
  <si>
    <t>Si oui, orienter l'établissement vers l'équipe Services socles : servicessocles@esante-occitanie.fr</t>
  </si>
  <si>
    <t>Accompagnement sur les prérequis pour contractualiser : servicessocles@esante-occitanie.fr
Pour la contractualisation, l'ES doit contacter la CPAM</t>
  </si>
  <si>
    <t>Mise en place de l'authentification double facteur, prise de connaissance du référentiel DMP, déploiement d'une solution d’authentification 2FA, solution homologuée AIR, réalisation d'une auto homologation</t>
  </si>
  <si>
    <t>Si l’établissement a candidaté au programme Hospiconnect/HOPEN 2, il doit renseigner le questionnaire sur l'évaluation de la maturité (gestion et identification électronique des professionnels pour atteindre l’un des 2 objectifs de 2026.
Le questionnaire peut être renseigné même si l'établissement n'a pas candidaté.
https://forms.office.com/Pages/ResponsePage.aspx?id=0Hz1kqkuM0OowQb2mL7tRMC9KL9qwvZNkDjFigSS5whUNTRMNFVOS05GTlhDTUlCVFc4RkE1WERPSC4u</t>
  </si>
  <si>
    <t>Orienter l'établissement vers l'équipe Services socles : servicessocles@esante-occitanie.fr</t>
  </si>
  <si>
    <t>Quels sont les partenaires avec lesquels vous échangez des données liées aux usagers? Les avez vous cartographiés ?</t>
  </si>
  <si>
    <r>
      <t xml:space="preserve">Revue des bonnes pratiques sur l'information des patients quant à l'utilisation du DMP/Mon espace santé : coordinateur-mes@esante-occitanie.fr  
Accompagnement sur le DMP : servicessocles@esante-occitanie.fr 
</t>
    </r>
    <r>
      <rPr>
        <b/>
        <sz val="11"/>
        <color theme="1"/>
        <rFont val="Calibri"/>
        <family val="2"/>
        <scheme val="minor"/>
      </rPr>
      <t>**Attention ! Alimentation et consultation des MES relèvent de régimes d'information patients distinct**</t>
    </r>
  </si>
  <si>
    <t xml:space="preserve">Si questions, orienter l'établissement vers l'équipe VT : viatrajectoire@esante-occitanie.fr </t>
  </si>
  <si>
    <t xml:space="preserve">Si questions, orienter l'établissement vers l'équipe référentiels : ror@esante-occitanie.fr </t>
  </si>
  <si>
    <t xml:space="preserve">Si questions, orienter l'établissement vers l'équipe ESMS Numérique :
esms.numerique@esante-occitanie.fr </t>
  </si>
  <si>
    <r>
      <rPr>
        <sz val="11"/>
        <color rgb="FFFF0000"/>
        <rFont val="Calibri"/>
        <family val="2"/>
        <scheme val="minor"/>
      </rPr>
      <t>La date limite pour SONS Vague 2 est le 23/09/2026</t>
    </r>
    <r>
      <rPr>
        <sz val="11"/>
        <color theme="1"/>
        <rFont val="Calibri"/>
        <family val="2"/>
        <scheme val="minor"/>
      </rPr>
      <t xml:space="preserve">
Si oui ou questions, orienter l'établissement vers l'équipe Services socles : servicessocles@esante-occitanie.fr 
Questions sur les connecteurs MSS : mss@esante-occitanie.fr  </t>
    </r>
  </si>
  <si>
    <r>
      <rPr>
        <sz val="11"/>
        <color rgb="FFFF0000"/>
        <rFont val="Calibri"/>
        <family val="2"/>
        <scheme val="minor"/>
      </rPr>
      <t>Le programme CaRE D2 se termine en novembre 2026</t>
    </r>
    <r>
      <rPr>
        <sz val="11"/>
        <color theme="1"/>
        <rFont val="Calibri"/>
        <family val="2"/>
        <scheme val="minor"/>
      </rPr>
      <t xml:space="preserve">. D3 se poursuivra
Si non ou questions, orienter vers l'équipe cyber : cybersecurite@esante-occitanie.fr </t>
    </r>
  </si>
  <si>
    <t xml:space="preserve">Ce document reprend les 14 critères numériques identifiés et leurs éléments d'évaluation. </t>
  </si>
  <si>
    <t xml:space="preserve">Accompagnement sur le DMP et la mise en place d'une bonne stratégie d'alimentation: servicessocles@esante-occitanie.fr </t>
  </si>
  <si>
    <t>Section ci-dessous à compléter avec votre interlocuteur du GRADeS (animateur territorial)</t>
  </si>
  <si>
    <t>Préparation à la certification HAS - Critères numériques</t>
  </si>
  <si>
    <t>Calcul du % d'avancement dans les tableaux ci-dessous : 
Les réponses aux questions des onglets précédents alimentent automatiquement les tableaux. 
Une réponse "Oui" à une question permet d'obtenir 100%, une réponse "Partiellement" 50% et une réponse "Non" 0%. Une moyenne s'applique s'il y a plusieurs éléments d'évaluation pour le critère.</t>
  </si>
  <si>
    <t>MOOC Atelier RGPD</t>
  </si>
  <si>
    <t>• Si le patient n’a pas la capacité de décliner son identité, l'identification secondaire du patient est assurée par un dispositif d'identification adapté (bracelet ou toute autre alternative à son identification dans le respect de la confidentialité et de sa dignité).</t>
  </si>
  <si>
    <t>• Chaque document papier du dossier patient est identifié (cartouche identité ou étiquette patient contenant les traits d’identité requis).</t>
  </si>
  <si>
    <t>- Les documents du dossier patient sont-ils identifiés ?</t>
  </si>
  <si>
    <t>- Les professionnels savent-ils comment procéder à une identification secondaire du patient et l'identification secondaire est-elle appliquée lorsque nécessaire ?</t>
  </si>
  <si>
    <t>Accompagnement par l'équipe identito: identitovigilance@esante-occitanie.fr
Formations et audits</t>
  </si>
  <si>
    <t xml:space="preserve">
Ressources documentaires sur l'identification dont le kit identitovigilance : https://www.esante-occitanie.fr/app/uploads/2024/11/kit-Referent-en-Identitovigilance_tout_en_1_V5.pdf</t>
  </si>
  <si>
    <r>
      <t xml:space="preserve">Critères Services socles </t>
    </r>
    <r>
      <rPr>
        <b/>
        <i/>
        <sz val="12"/>
        <color theme="1"/>
        <rFont val="Calibri"/>
        <family val="2"/>
        <scheme val="minor"/>
      </rPr>
      <t>(8 critères - 17 éléments d'évaluation suivis)</t>
    </r>
  </si>
  <si>
    <r>
      <t xml:space="preserve">Ressources pour la sensibilisation des équipes : https://www.esante-occitanie.fr/numerique-responsable/sinformer-sensibiliser-sur-le-numerique-responsable/  
</t>
    </r>
    <r>
      <rPr>
        <b/>
        <sz val="11"/>
        <color theme="1"/>
        <rFont val="Calibri"/>
        <family val="2"/>
        <scheme val="minor"/>
      </rPr>
      <t>Affiche sensibilisation "Numérique responsable - Bonnes pratiques"
(Section Ressources-Outil)</t>
    </r>
  </si>
  <si>
    <r>
      <t xml:space="preserve">Kit de communication sur Mon espace santé : https://www.esante-occitanie.fr/mon-espace-sante/professionnels-mon-espace-sante/ 
</t>
    </r>
    <r>
      <rPr>
        <b/>
        <sz val="11"/>
        <color theme="1"/>
        <rFont val="Calibri"/>
        <family val="2"/>
        <scheme val="minor"/>
      </rPr>
      <t>Flyers et affiches Mon Espace Santé dans le kit de communication</t>
    </r>
    <r>
      <rPr>
        <sz val="11"/>
        <color theme="1"/>
        <rFont val="Calibri"/>
        <family val="2"/>
        <scheme val="minor"/>
      </rPr>
      <t xml:space="preserve">
Fiche synthèse - Information du patient ou de l'usager de l'alimentation et de la consultation du DMP : https://esante.gouv.fr/sites/default/files/media_entity/documents/Mon%20espace%20sant%C3%A9_Information%20du%20patient%20pour%20alimenter%20et%20consulter%20le%20DMP.pdf </t>
    </r>
  </si>
  <si>
    <r>
      <t xml:space="preserve">Informations sur l'alimentation et la consultation du DMP : https://www.esante-occitanie.fr/usages-espaces-utilisateurs-numerique-par-expertise-services-socles-dmp/
</t>
    </r>
    <r>
      <rPr>
        <b/>
        <sz val="11"/>
        <color theme="1"/>
        <rFont val="Calibri"/>
        <family val="2"/>
        <scheme val="minor"/>
      </rPr>
      <t>Cocotte DMP/Mon Espace Santé dans le kit de communication
(Section Découvrir les usages)</t>
    </r>
  </si>
  <si>
    <r>
      <t xml:space="preserve">Ressources documentaires sur l'identification dont le kit identitovigilance : https://www.esante-occitanie.fr/app/uploads/2024/11/kit-Referent-en-Identitovigilance_tout_en_1_V5.pdf
</t>
    </r>
    <r>
      <rPr>
        <b/>
        <sz val="11"/>
        <color theme="1"/>
        <rFont val="Calibri"/>
        <family val="2"/>
        <scheme val="minor"/>
      </rPr>
      <t>Affiches et Cocotte INS 
(à télécharger en page 5)</t>
    </r>
  </si>
  <si>
    <r>
      <t xml:space="preserve">Formations et ateliers portés par le GRADeS :
https://www.esante-occitanie.fr/usages-espaces-utilisateurs-numerique-par-expertise-cybersecurite-etre-forme/
https://www.esante-occitanie.fr/webinaire-sensibilisation-cybersecurite/
</t>
    </r>
    <r>
      <rPr>
        <b/>
        <sz val="11"/>
        <color theme="1"/>
        <rFont val="Calibri"/>
        <family val="2"/>
        <scheme val="minor"/>
      </rPr>
      <t>Affiches de sensibilisation cyber
https://www.esante-occitanie.fr/cybersecurite/ressources-pratiques-cybersecurite/</t>
    </r>
  </si>
  <si>
    <r>
      <t xml:space="preserve">Questionnaire sur l'évaluation de la maturité (gestion et identification électronique des professionnels : https://forms.office.com/Pages/ResponsePage.aspx?id=0Hz1kqkuM0OowQb2mL7tRMC9KL9qwvZNkDjFigSS5whUNTRMNFVOS05GTlhDTUlCVFc4RkE1WERPSC4u
</t>
    </r>
    <r>
      <rPr>
        <b/>
        <sz val="11"/>
        <color theme="1"/>
        <rFont val="Calibri"/>
        <family val="2"/>
        <scheme val="minor"/>
      </rPr>
      <t xml:space="preserve">Affiches Pro Santé Connect, e-CPS, RPPS+
(Section Les Usages)
</t>
    </r>
    <r>
      <rPr>
        <sz val="11"/>
        <color theme="1"/>
        <rFont val="Calibri"/>
        <family val="2"/>
        <scheme val="minor"/>
      </rPr>
      <t>https://www.esante-occitanie.fr/usages-espaces-utilisateurs-numerique-par-expertise-services-socles-identification/</t>
    </r>
  </si>
  <si>
    <r>
      <t xml:space="preserve">Ressources pour le déploiement de Mon espace santé et la sensibilisation du personnel : https://www.esante-occitanie.fr/mon-espace-sante/professionnels-mon-espace-sante/
</t>
    </r>
    <r>
      <rPr>
        <b/>
        <sz val="11"/>
        <color theme="1"/>
        <rFont val="Calibri"/>
        <family val="2"/>
        <scheme val="minor"/>
      </rPr>
      <t>Flyers et affiches Mon Espace Santé dans le kit de communication</t>
    </r>
    <r>
      <rPr>
        <sz val="11"/>
        <color theme="1"/>
        <rFont val="Calibri"/>
        <family val="2"/>
        <scheme val="minor"/>
      </rPr>
      <t xml:space="preserve">
En savoir plus sur la MSS : https://www.esante-occitanie.fr/usages-espaces-utilisateurs-numerique-par-expertise-services-socles-mssante/
</t>
    </r>
    <r>
      <rPr>
        <b/>
        <sz val="11"/>
        <color theme="1"/>
        <rFont val="Calibri"/>
        <family val="2"/>
        <scheme val="minor"/>
      </rPr>
      <t>Flyer Medimail/MSS</t>
    </r>
    <r>
      <rPr>
        <sz val="11"/>
        <color theme="1"/>
        <rFont val="Calibri"/>
        <family val="2"/>
        <scheme val="minor"/>
      </rPr>
      <t xml:space="preserve">
https://www.esante-occitanie.fr/medimail-la-messagerie-securisee-de-sante-deployee-en-occitanie/kit-communication-medimail/
ANS : https://ans-formation.coorpacademy.com/content/discipline/dis_4yAdI2xGJe?lang=fr</t>
    </r>
  </si>
  <si>
    <t>Affiches et flyers du GRADeS</t>
  </si>
  <si>
    <t>https://www.esante-occitanie.fr/cybersecurite/ressources-pratiques-cybersecurite/</t>
  </si>
  <si>
    <t xml:space="preserve">https://www.esante-occitanie.fr/mon-espace-sante/professionnels-mon-espace-sante/ </t>
  </si>
  <si>
    <t>https://www.esante-occitanie.fr/usages-espaces-utilisateurs-numerique-par-expertise-services-socles-dmp/</t>
  </si>
  <si>
    <t>https://www.esante-occitanie.fr/app/uploads/2024/11/kit-Referent-en-Identitovigilance_tout_en_1_V5.pdf</t>
  </si>
  <si>
    <t>https://www.esante-occitanie.fr/usages-espaces-utilisateurs-numerique-par-expertise-services-socles-identification/</t>
  </si>
  <si>
    <t>https://www.esante-occitanie.fr/medimail-la-messagerie-securisee-de-sante-deployee-en-occitanie/kit-communication-medimail/</t>
  </si>
  <si>
    <t>Flyer Medimail/MSS</t>
  </si>
  <si>
    <t>Affiche sensibilisation "Numérique responsable - Bonnes pratiques"
(Section Ressources-Outil)</t>
  </si>
  <si>
    <t xml:space="preserve">https://www.esante-occitanie.fr/numerique-responsable/sinformer-sensibiliser-sur-le-numerique-responsable/  </t>
  </si>
  <si>
    <t>Flyers et affiches Mon Espace Santé 
(kit de communication)</t>
  </si>
  <si>
    <t>Cocotte DMP/Mon Espace Santé 
(kit de communication)</t>
  </si>
  <si>
    <t>Affiches et Cocotte INS 
(page 5)</t>
  </si>
  <si>
    <t>Affiches Pro Santé Connect, e-CPS, RPPS+ 
(Section Les Usages)</t>
  </si>
  <si>
    <t>Lien</t>
  </si>
  <si>
    <t>Affiches Sensibilisation Cyber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</si>
</sst>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b/>
      <sz val="14"/>
      <color theme="1"/>
      <name val="Calibri"/>
      <family val="2"/>
      <scheme val="minor"/>
    </font>
    <font>
      <sz val="11"/>
      <color rgb="FF000000"/>
      <name val="Calibri"/>
      <family val="2"/>
      <scheme val="minor"/>
    </font>
    <font>
      <sz val="11"/>
      <color rgb="FFFF0000"/>
      <name val="Calibri"/>
      <family val="2"/>
      <scheme val="minor"/>
    </font>
    <font>
      <b/>
      <sz val="11"/>
      <color rgb="FFFF0000"/>
      <name val="Calibri"/>
      <family val="2"/>
      <scheme val="minor"/>
    </font>
    <font>
      <i/>
      <sz val="11"/>
      <color rgb="FFFF0000"/>
      <name val="Calibri"/>
      <family val="2"/>
      <scheme val="minor"/>
    </font>
    <font>
      <sz val="8"/>
      <name val="Calibri"/>
      <family val="2"/>
      <scheme val="minor"/>
    </font>
    <font>
      <b/>
      <i/>
      <sz val="12"/>
      <color theme="1"/>
      <name val="Calibri"/>
      <family val="2"/>
      <scheme val="minor"/>
    </font>
    <font>
      <b/>
      <sz val="11"/>
      <color theme="0"/>
      <name val="Calibri"/>
      <family val="2"/>
      <scheme val="minor"/>
    </font>
    <font>
      <sz val="11"/>
      <color theme="1"/>
      <name val="Calibri"/>
      <family val="2"/>
      <scheme val="minor"/>
    </font>
    <font>
      <sz val="14"/>
      <color theme="1"/>
      <name val="Calibri"/>
      <family val="2"/>
      <scheme val="minor"/>
    </font>
    <font>
      <b/>
      <sz val="12"/>
      <color theme="1"/>
      <name val="Calibri"/>
      <family val="2"/>
      <scheme val="minor"/>
    </font>
    <font>
      <i/>
      <sz val="14"/>
      <color theme="1"/>
      <name val="Calibri"/>
      <family val="2"/>
      <scheme val="minor"/>
    </font>
    <font>
      <i/>
      <sz val="11"/>
      <color rgb="FF000000"/>
      <name val="Calibri"/>
      <family val="2"/>
      <scheme val="minor"/>
    </font>
    <font>
      <i/>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4"/>
        <bgColor theme="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s>
  <borders count="37">
    <border>
      <left/>
      <right/>
      <top/>
      <bottom/>
      <diagonal/>
    </border>
    <border>
      <left/>
      <right/>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theme="4"/>
      </left>
      <right/>
      <top style="thin">
        <color theme="4"/>
      </top>
      <bottom/>
      <diagonal/>
    </border>
    <border>
      <left/>
      <right/>
      <top style="thin">
        <color theme="4"/>
      </top>
      <bottom/>
      <diagonal/>
    </border>
    <border>
      <left/>
      <right/>
      <top style="thin">
        <color theme="4"/>
      </top>
      <bottom style="thin">
        <color theme="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Dashed">
        <color auto="1"/>
      </left>
      <right/>
      <top style="mediumDashed">
        <color auto="1"/>
      </top>
      <bottom/>
      <diagonal/>
    </border>
    <border>
      <left/>
      <right/>
      <top style="mediumDashed">
        <color auto="1"/>
      </top>
      <bottom/>
      <diagonal/>
    </border>
    <border>
      <left/>
      <right style="mediumDashed">
        <color auto="1"/>
      </right>
      <top style="mediumDashed">
        <color auto="1"/>
      </top>
      <bottom/>
      <diagonal/>
    </border>
    <border>
      <left style="mediumDashed">
        <color auto="1"/>
      </left>
      <right/>
      <top/>
      <bottom/>
      <diagonal/>
    </border>
    <border>
      <left/>
      <right style="mediumDashed">
        <color auto="1"/>
      </right>
      <top/>
      <bottom/>
      <diagonal/>
    </border>
    <border>
      <left style="mediumDashed">
        <color auto="1"/>
      </left>
      <right/>
      <top/>
      <bottom style="mediumDashed">
        <color auto="1"/>
      </bottom>
      <diagonal/>
    </border>
    <border>
      <left/>
      <right/>
      <top/>
      <bottom style="mediumDashed">
        <color auto="1"/>
      </bottom>
      <diagonal/>
    </border>
    <border>
      <left/>
      <right style="mediumDashed">
        <color auto="1"/>
      </right>
      <top/>
      <bottom style="mediumDashed">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theme="4"/>
      </left>
      <right/>
      <top style="thin">
        <color theme="4"/>
      </top>
      <bottom style="thin">
        <color theme="4"/>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9" fontId="13" fillId="0" borderId="0" applyFont="0" applyFill="0" applyBorder="0" applyAlignment="0" applyProtection="0"/>
  </cellStyleXfs>
  <cellXfs count="108">
    <xf numFmtId="0" fontId="0" fillId="0" borderId="0" xfId="0"/>
    <xf numFmtId="0" fontId="0" fillId="0" borderId="0" xfId="0" applyAlignment="1">
      <alignment horizontal="left" vertical="center" wrapText="1"/>
    </xf>
    <xf numFmtId="0" fontId="0" fillId="0" borderId="0" xfId="0" applyAlignment="1">
      <alignment horizontal="left" vertical="center"/>
    </xf>
    <xf numFmtId="0" fontId="4" fillId="0" borderId="0" xfId="0" applyFont="1" applyAlignment="1">
      <alignment horizontal="left" vertical="center" wrapText="1"/>
    </xf>
    <xf numFmtId="0" fontId="4" fillId="0" borderId="0" xfId="0" applyFont="1" applyAlignment="1">
      <alignment horizontal="left" vertical="center"/>
    </xf>
    <xf numFmtId="0" fontId="5" fillId="0" borderId="0" xfId="0" applyFont="1"/>
    <xf numFmtId="0" fontId="0" fillId="0" borderId="0" xfId="0" applyAlignment="1">
      <alignment wrapText="1"/>
    </xf>
    <xf numFmtId="0" fontId="0" fillId="0" borderId="0" xfId="0" applyAlignment="1">
      <alignment horizontal="center" vertical="center" wrapText="1"/>
    </xf>
    <xf numFmtId="0" fontId="0" fillId="0" borderId="0" xfId="0" applyAlignment="1">
      <alignment vertical="center" wrapText="1"/>
    </xf>
    <xf numFmtId="0" fontId="6" fillId="0" borderId="0" xfId="0" applyFont="1" applyAlignment="1">
      <alignment vertical="center" wrapText="1"/>
    </xf>
    <xf numFmtId="0" fontId="5" fillId="0" borderId="0" xfId="0" applyFont="1" applyAlignment="1">
      <alignment vertical="center"/>
    </xf>
    <xf numFmtId="0" fontId="0" fillId="0" borderId="0" xfId="0" applyAlignment="1">
      <alignment vertical="center"/>
    </xf>
    <xf numFmtId="0" fontId="3" fillId="0" borderId="0" xfId="1" applyAlignment="1">
      <alignment vertical="center" wrapText="1"/>
    </xf>
    <xf numFmtId="0" fontId="0" fillId="0" borderId="0" xfId="0" applyAlignment="1">
      <alignment horizontal="center" vertical="center"/>
    </xf>
    <xf numFmtId="0" fontId="2" fillId="0" borderId="0" xfId="0" applyFont="1"/>
    <xf numFmtId="0" fontId="0" fillId="0" borderId="0" xfId="0" applyAlignment="1">
      <alignment horizontal="left" indent="2"/>
    </xf>
    <xf numFmtId="0" fontId="3" fillId="0" borderId="0" xfId="1" applyAlignment="1">
      <alignment vertical="center"/>
    </xf>
    <xf numFmtId="0" fontId="5" fillId="0" borderId="0" xfId="0" applyFont="1" applyAlignment="1" applyProtection="1">
      <alignment horizontal="left" vertical="center"/>
      <protection locked="0"/>
    </xf>
    <xf numFmtId="0" fontId="4" fillId="0" borderId="0" xfId="0" applyFont="1" applyAlignment="1" applyProtection="1">
      <alignment horizontal="left" vertical="center" wrapText="1"/>
      <protection locked="0"/>
    </xf>
    <xf numFmtId="0" fontId="4" fillId="0" borderId="0" xfId="0" applyFont="1" applyAlignment="1" applyProtection="1">
      <alignment horizontal="left" vertical="center"/>
      <protection locked="0"/>
    </xf>
    <xf numFmtId="0" fontId="0" fillId="0" borderId="0" xfId="0"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0" fillId="0" borderId="0" xfId="0" applyAlignment="1" applyProtection="1">
      <alignment horizontal="left" vertical="center"/>
      <protection locked="0"/>
    </xf>
    <xf numFmtId="0" fontId="6" fillId="0" borderId="0" xfId="0" applyFont="1" applyAlignment="1" applyProtection="1">
      <alignment horizontal="left" vertical="center" wrapText="1"/>
      <protection locked="0"/>
    </xf>
    <xf numFmtId="0" fontId="1" fillId="0" borderId="0" xfId="0" quotePrefix="1" applyFont="1" applyAlignment="1" applyProtection="1">
      <alignment horizontal="left" vertical="center" wrapText="1"/>
      <protection locked="0"/>
    </xf>
    <xf numFmtId="0" fontId="0" fillId="0" borderId="0" xfId="0" applyAlignment="1" applyProtection="1">
      <alignment vertical="center" wrapText="1"/>
      <protection locked="0"/>
    </xf>
    <xf numFmtId="0" fontId="14" fillId="0" borderId="0" xfId="0" applyFont="1" applyAlignment="1" applyProtection="1">
      <alignment horizontal="left" vertical="center" wrapText="1"/>
      <protection locked="0"/>
    </xf>
    <xf numFmtId="0" fontId="0" fillId="0" borderId="0" xfId="0" quotePrefix="1" applyAlignment="1" applyProtection="1">
      <alignment horizontal="left" vertical="center"/>
      <protection locked="0"/>
    </xf>
    <xf numFmtId="0" fontId="12" fillId="3" borderId="10" xfId="0" applyFont="1" applyFill="1" applyBorder="1" applyAlignment="1" applyProtection="1">
      <alignment horizontal="left" vertical="center" wrapText="1"/>
      <protection locked="0"/>
    </xf>
    <xf numFmtId="0" fontId="12" fillId="3" borderId="11" xfId="0" applyFont="1" applyFill="1"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8"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0" xfId="0" quotePrefix="1" applyAlignment="1" applyProtection="1">
      <alignment horizontal="left" vertical="center" wrapText="1"/>
      <protection locked="0"/>
    </xf>
    <xf numFmtId="0" fontId="3" fillId="0" borderId="0" xfId="1" applyFill="1" applyAlignment="1" applyProtection="1">
      <alignment horizontal="left" vertical="center" wrapText="1"/>
      <protection locked="0"/>
    </xf>
    <xf numFmtId="0" fontId="3" fillId="0" borderId="0" xfId="1" quotePrefix="1" applyAlignment="1" applyProtection="1">
      <alignment horizontal="left" vertical="center"/>
      <protection locked="0"/>
    </xf>
    <xf numFmtId="0" fontId="0" fillId="0" borderId="33"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0" fillId="0" borderId="0" xfId="0" applyProtection="1">
      <protection locked="0"/>
    </xf>
    <xf numFmtId="0" fontId="14" fillId="0" borderId="0" xfId="0" applyFont="1" applyAlignment="1" applyProtection="1">
      <alignment horizontal="left" vertical="center"/>
      <protection locked="0"/>
    </xf>
    <xf numFmtId="0" fontId="2" fillId="0" borderId="10" xfId="0" applyFont="1" applyBorder="1" applyAlignment="1" applyProtection="1">
      <alignment horizontal="left" vertical="center" wrapText="1"/>
      <protection locked="0"/>
    </xf>
    <xf numFmtId="0" fontId="5" fillId="0" borderId="0" xfId="0" applyFont="1" applyProtection="1">
      <protection locked="0"/>
    </xf>
    <xf numFmtId="0" fontId="0" fillId="0" borderId="0" xfId="0" applyAlignment="1" applyProtection="1">
      <alignment horizontal="left"/>
      <protection locked="0"/>
    </xf>
    <xf numFmtId="0" fontId="4" fillId="0" borderId="0" xfId="0" applyFont="1" applyAlignment="1" applyProtection="1">
      <alignment horizontal="left" indent="1"/>
      <protection locked="0"/>
    </xf>
    <xf numFmtId="0" fontId="4" fillId="0" borderId="2" xfId="0" applyFont="1" applyBorder="1" applyProtection="1">
      <protection locked="0"/>
    </xf>
    <xf numFmtId="0" fontId="0" fillId="0" borderId="3" xfId="0" applyBorder="1" applyProtection="1">
      <protection locked="0"/>
    </xf>
    <xf numFmtId="0" fontId="0" fillId="0" borderId="4" xfId="0" applyBorder="1" applyProtection="1">
      <protection locked="0"/>
    </xf>
    <xf numFmtId="0" fontId="0" fillId="0" borderId="0" xfId="0" applyAlignment="1" applyProtection="1">
      <alignment wrapText="1"/>
      <protection locked="0"/>
    </xf>
    <xf numFmtId="0" fontId="7" fillId="0" borderId="0" xfId="0" applyFont="1"/>
    <xf numFmtId="0" fontId="7" fillId="0" borderId="0" xfId="0" applyFont="1" applyAlignment="1">
      <alignment horizontal="left" wrapText="1"/>
    </xf>
    <xf numFmtId="0" fontId="2" fillId="4" borderId="14"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0" fillId="0" borderId="17" xfId="0" applyBorder="1" applyAlignment="1">
      <alignment horizontal="center" vertical="center" wrapText="1"/>
    </xf>
    <xf numFmtId="9" fontId="0" fillId="0" borderId="18" xfId="2" applyFont="1" applyBorder="1" applyAlignment="1" applyProtection="1">
      <alignment horizontal="center" vertical="center" wrapText="1"/>
    </xf>
    <xf numFmtId="0" fontId="0" fillId="0" borderId="22" xfId="0" applyBorder="1" applyAlignment="1">
      <alignment vertical="center"/>
    </xf>
    <xf numFmtId="0" fontId="0" fillId="0" borderId="23" xfId="0" applyBorder="1"/>
    <xf numFmtId="0" fontId="0" fillId="0" borderId="24" xfId="0" applyBorder="1" applyAlignment="1">
      <alignment horizontal="center" vertical="center"/>
    </xf>
    <xf numFmtId="0" fontId="0" fillId="0" borderId="25" xfId="0" applyBorder="1" applyAlignment="1">
      <alignment vertical="center"/>
    </xf>
    <xf numFmtId="0" fontId="0" fillId="0" borderId="26" xfId="0" applyBorder="1" applyAlignment="1">
      <alignment horizontal="center" vertical="center"/>
    </xf>
    <xf numFmtId="0" fontId="0" fillId="0" borderId="31" xfId="0" applyBorder="1" applyAlignment="1">
      <alignment horizontal="center" vertical="center" wrapText="1"/>
    </xf>
    <xf numFmtId="0" fontId="0" fillId="0" borderId="20" xfId="0" applyBorder="1" applyAlignment="1">
      <alignment horizontal="center" vertical="center" wrapText="1"/>
    </xf>
    <xf numFmtId="0" fontId="0" fillId="0" borderId="27" xfId="0" applyBorder="1" applyAlignment="1">
      <alignment vertical="center"/>
    </xf>
    <xf numFmtId="0" fontId="0" fillId="0" borderId="28" xfId="0" applyBorder="1"/>
    <xf numFmtId="0" fontId="0" fillId="0" borderId="29" xfId="0" applyBorder="1" applyAlignment="1">
      <alignment horizontal="center" vertical="center"/>
    </xf>
    <xf numFmtId="0" fontId="0" fillId="0" borderId="3" xfId="0" applyBorder="1" applyAlignment="1">
      <alignment horizontal="center" vertical="center" wrapText="1"/>
    </xf>
    <xf numFmtId="9" fontId="0" fillId="0" borderId="3" xfId="2" applyFont="1" applyBorder="1" applyAlignment="1" applyProtection="1">
      <alignment horizontal="center" vertical="center" wrapText="1"/>
    </xf>
    <xf numFmtId="0" fontId="2" fillId="0" borderId="0" xfId="0" applyFont="1" applyAlignment="1">
      <alignment horizontal="center" vertical="center"/>
    </xf>
    <xf numFmtId="9" fontId="0" fillId="0" borderId="21" xfId="2" applyFont="1" applyBorder="1" applyAlignment="1" applyProtection="1">
      <alignment horizontal="center" vertical="center" wrapText="1"/>
    </xf>
    <xf numFmtId="9" fontId="0" fillId="0" borderId="32" xfId="2" applyFont="1" applyBorder="1" applyAlignment="1" applyProtection="1">
      <alignment horizontal="center" vertical="center" wrapText="1"/>
    </xf>
    <xf numFmtId="9" fontId="0" fillId="0" borderId="0" xfId="2" applyFont="1" applyBorder="1" applyAlignment="1" applyProtection="1">
      <alignment horizontal="center" vertical="center" wrapText="1"/>
    </xf>
    <xf numFmtId="0" fontId="6" fillId="0" borderId="0" xfId="0" quotePrefix="1"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1" fillId="0" borderId="0" xfId="0" applyFont="1" applyAlignment="1" applyProtection="1">
      <alignment horizontal="left" vertical="center" wrapText="1"/>
      <protection locked="0"/>
    </xf>
    <xf numFmtId="0" fontId="16" fillId="0" borderId="0" xfId="0" quotePrefix="1" applyFont="1" applyAlignment="1" applyProtection="1">
      <alignment horizontal="left" vertical="center"/>
      <protection locked="0"/>
    </xf>
    <xf numFmtId="0" fontId="0" fillId="0" borderId="0" xfId="0" applyAlignment="1">
      <alignment horizontal="left" vertical="center" wrapText="1" indent="2"/>
    </xf>
    <xf numFmtId="0" fontId="4" fillId="0" borderId="0" xfId="0" quotePrefix="1" applyFont="1" applyAlignment="1">
      <alignment horizontal="center" wrapText="1"/>
    </xf>
    <xf numFmtId="0" fontId="9" fillId="0" borderId="0" xfId="0" applyFont="1" applyAlignment="1">
      <alignment horizontal="left" vertical="center" wrapText="1" indent="7"/>
    </xf>
    <xf numFmtId="0" fontId="14" fillId="0" borderId="0" xfId="0" applyFont="1" applyAlignment="1" applyProtection="1">
      <alignment horizontal="left" vertical="center" wrapText="1"/>
      <protection locked="0"/>
    </xf>
    <xf numFmtId="0" fontId="0" fillId="0" borderId="1" xfId="0" applyBorder="1" applyAlignment="1" applyProtection="1">
      <alignment horizontal="left" vertical="center"/>
      <protection locked="0"/>
    </xf>
    <xf numFmtId="14" fontId="0" fillId="0" borderId="1" xfId="0" applyNumberFormat="1" applyBorder="1" applyAlignment="1" applyProtection="1">
      <alignment horizontal="left" vertical="center"/>
      <protection locked="0"/>
    </xf>
    <xf numFmtId="0" fontId="0" fillId="0" borderId="0" xfId="0" applyAlignment="1" applyProtection="1">
      <alignment horizontal="left" vertical="center" wrapText="1"/>
      <protection locked="0"/>
    </xf>
    <xf numFmtId="0" fontId="7" fillId="0" borderId="0" xfId="0" applyFont="1" applyAlignment="1">
      <alignment horizontal="left" wrapText="1"/>
    </xf>
    <xf numFmtId="0" fontId="5" fillId="2" borderId="0" xfId="0" applyFont="1" applyFill="1" applyAlignment="1">
      <alignment horizontal="center"/>
    </xf>
    <xf numFmtId="0" fontId="2" fillId="4" borderId="13" xfId="0" applyFont="1" applyFill="1" applyBorder="1" applyAlignment="1">
      <alignment horizontal="center" vertical="center"/>
    </xf>
    <xf numFmtId="0" fontId="2" fillId="4" borderId="14" xfId="0" applyFont="1" applyFill="1" applyBorder="1" applyAlignment="1">
      <alignment horizontal="center" vertical="center"/>
    </xf>
    <xf numFmtId="0" fontId="0" fillId="0" borderId="16" xfId="0" applyBorder="1" applyAlignment="1">
      <alignment horizontal="left" vertical="center" wrapText="1"/>
    </xf>
    <xf numFmtId="0" fontId="0" fillId="0" borderId="17" xfId="0" applyBorder="1" applyAlignment="1">
      <alignment horizontal="left" vertical="center" wrapText="1"/>
    </xf>
    <xf numFmtId="0" fontId="18" fillId="0" borderId="0" xfId="0" applyFont="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1" xfId="0" applyBorder="1" applyAlignment="1" applyProtection="1">
      <alignment horizontal="left"/>
      <protection locked="0"/>
    </xf>
    <xf numFmtId="49" fontId="0" fillId="0" borderId="1" xfId="0" applyNumberFormat="1" applyBorder="1" applyAlignment="1" applyProtection="1">
      <alignment horizontal="left"/>
      <protection locked="0"/>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5"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0" fontId="5" fillId="6" borderId="0" xfId="0" applyFont="1" applyFill="1" applyAlignment="1">
      <alignment horizontal="center"/>
    </xf>
    <xf numFmtId="0" fontId="2" fillId="0" borderId="0" xfId="0" applyFont="1" applyAlignment="1">
      <alignment horizontal="left" vertical="center" wrapText="1"/>
    </xf>
    <xf numFmtId="0" fontId="2" fillId="0" borderId="0" xfId="0" applyFont="1" applyAlignment="1">
      <alignment horizontal="center" vertical="center"/>
    </xf>
    <xf numFmtId="0" fontId="0" fillId="0" borderId="0" xfId="0" applyAlignment="1">
      <alignment horizontal="left" vertical="center" wrapText="1"/>
    </xf>
    <xf numFmtId="0" fontId="5" fillId="5" borderId="0" xfId="0" applyFont="1" applyFill="1" applyAlignment="1">
      <alignment horizontal="center"/>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0" borderId="3" xfId="0" applyBorder="1" applyAlignment="1">
      <alignment horizontal="left" vertical="center" wrapText="1"/>
    </xf>
  </cellXfs>
  <cellStyles count="3">
    <cellStyle name="Lien hypertexte" xfId="1" builtinId="8"/>
    <cellStyle name="Normal" xfId="0" builtinId="0"/>
    <cellStyle name="Pourcentage" xfId="2" builtinId="5"/>
  </cellStyles>
  <dxfs count="83">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font>
        <b/>
        <i val="0"/>
        <strike val="0"/>
        <color rgb="FFFF0000"/>
      </font>
    </dxf>
    <dxf>
      <font>
        <b/>
        <i val="0"/>
        <strike val="0"/>
        <color theme="5"/>
      </font>
    </dxf>
    <dxf>
      <font>
        <b/>
        <i val="0"/>
        <strike val="0"/>
        <color theme="9"/>
      </font>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bottom" textRotation="0" wrapText="1"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0" indent="0" justifyLastLine="0" shrinkToFit="0" readingOrder="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fill>
        <patternFill patternType="none">
          <fgColor indexed="64"/>
          <bgColor indexed="65"/>
        </patternFill>
      </fill>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numFmt numFmtId="0" formatCode="General"/>
      <alignment horizontal="left" vertical="center" textRotation="0" wrapText="1" indent="0" justifyLastLine="0" shrinkToFit="0" readingOrder="0"/>
      <protection locked="1"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
      <alignment horizontal="left" vertical="center" textRotation="0" wrapText="1" indent="0" justifyLastLine="0" shrinkToFit="0" readingOrder="0"/>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158750</xdr:colOff>
      <xdr:row>2</xdr:row>
      <xdr:rowOff>163045</xdr:rowOff>
    </xdr:to>
    <xdr:pic>
      <xdr:nvPicPr>
        <xdr:cNvPr id="2" name="Image 1">
          <a:extLst>
            <a:ext uri="{FF2B5EF4-FFF2-40B4-BE49-F238E27FC236}">
              <a16:creationId xmlns:a16="http://schemas.microsoft.com/office/drawing/2014/main" id="{5F368F79-2B11-4680-A80E-F6494029A5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49425" cy="5440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180975</xdr:colOff>
      <xdr:row>14</xdr:row>
      <xdr:rowOff>66675</xdr:rowOff>
    </xdr:from>
    <xdr:to>
      <xdr:col>8</xdr:col>
      <xdr:colOff>67431</xdr:colOff>
      <xdr:row>15</xdr:row>
      <xdr:rowOff>152439</xdr:rowOff>
    </xdr:to>
    <xdr:pic>
      <xdr:nvPicPr>
        <xdr:cNvPr id="3" name="Image 2">
          <a:extLst>
            <a:ext uri="{FF2B5EF4-FFF2-40B4-BE49-F238E27FC236}">
              <a16:creationId xmlns:a16="http://schemas.microsoft.com/office/drawing/2014/main" id="{E3D5443E-27D8-157D-772F-5EBEBDA942D6}"/>
            </a:ext>
          </a:extLst>
        </xdr:cNvPr>
        <xdr:cNvPicPr>
          <a:picLocks noChangeAspect="1"/>
        </xdr:cNvPicPr>
      </xdr:nvPicPr>
      <xdr:blipFill>
        <a:blip xmlns:r="http://schemas.openxmlformats.org/officeDocument/2006/relationships" r:embed="rId2"/>
        <a:stretch>
          <a:fillRect/>
        </a:stretch>
      </xdr:blipFill>
      <xdr:spPr>
        <a:xfrm>
          <a:off x="180975" y="2781300"/>
          <a:ext cx="5420481" cy="276264"/>
        </a:xfrm>
        <a:prstGeom prst="rect">
          <a:avLst/>
        </a:prstGeom>
      </xdr:spPr>
    </xdr:pic>
    <xdr:clientData/>
  </xdr:twoCellAnchor>
  <xdr:twoCellAnchor editAs="oneCell">
    <xdr:from>
      <xdr:col>0</xdr:col>
      <xdr:colOff>285750</xdr:colOff>
      <xdr:row>18</xdr:row>
      <xdr:rowOff>28575</xdr:rowOff>
    </xdr:from>
    <xdr:to>
      <xdr:col>3</xdr:col>
      <xdr:colOff>285750</xdr:colOff>
      <xdr:row>30</xdr:row>
      <xdr:rowOff>70398</xdr:rowOff>
    </xdr:to>
    <xdr:pic>
      <xdr:nvPicPr>
        <xdr:cNvPr id="4" name="Image 3">
          <a:extLst>
            <a:ext uri="{FF2B5EF4-FFF2-40B4-BE49-F238E27FC236}">
              <a16:creationId xmlns:a16="http://schemas.microsoft.com/office/drawing/2014/main" id="{F3E22BA0-5785-DDA7-72BD-9000215010FD}"/>
            </a:ext>
          </a:extLst>
        </xdr:cNvPr>
        <xdr:cNvPicPr>
          <a:picLocks noChangeAspect="1"/>
        </xdr:cNvPicPr>
      </xdr:nvPicPr>
      <xdr:blipFill>
        <a:blip xmlns:r="http://schemas.openxmlformats.org/officeDocument/2006/relationships" r:embed="rId3"/>
        <a:stretch>
          <a:fillRect/>
        </a:stretch>
      </xdr:blipFill>
      <xdr:spPr>
        <a:xfrm>
          <a:off x="285750" y="3505200"/>
          <a:ext cx="2352675" cy="2327823"/>
        </a:xfrm>
        <a:prstGeom prst="rect">
          <a:avLst/>
        </a:prstGeom>
      </xdr:spPr>
    </xdr:pic>
    <xdr:clientData/>
  </xdr:twoCellAnchor>
  <xdr:twoCellAnchor editAs="oneCell">
    <xdr:from>
      <xdr:col>0</xdr:col>
      <xdr:colOff>228600</xdr:colOff>
      <xdr:row>38</xdr:row>
      <xdr:rowOff>142875</xdr:rowOff>
    </xdr:from>
    <xdr:to>
      <xdr:col>6</xdr:col>
      <xdr:colOff>304800</xdr:colOff>
      <xdr:row>50</xdr:row>
      <xdr:rowOff>127000</xdr:rowOff>
    </xdr:to>
    <xdr:pic>
      <xdr:nvPicPr>
        <xdr:cNvPr id="5" name="Image 4">
          <a:extLst>
            <a:ext uri="{FF2B5EF4-FFF2-40B4-BE49-F238E27FC236}">
              <a16:creationId xmlns:a16="http://schemas.microsoft.com/office/drawing/2014/main" id="{7F2AD7B1-3320-AF6F-AD85-FD3A4359D326}"/>
            </a:ext>
          </a:extLst>
        </xdr:cNvPr>
        <xdr:cNvPicPr>
          <a:picLocks noChangeAspect="1"/>
        </xdr:cNvPicPr>
      </xdr:nvPicPr>
      <xdr:blipFill>
        <a:blip xmlns:r="http://schemas.openxmlformats.org/officeDocument/2006/relationships" r:embed="rId4"/>
        <a:stretch>
          <a:fillRect/>
        </a:stretch>
      </xdr:blipFill>
      <xdr:spPr>
        <a:xfrm>
          <a:off x="228600" y="7581900"/>
          <a:ext cx="4086225" cy="2270125"/>
        </a:xfrm>
        <a:prstGeom prst="rect">
          <a:avLst/>
        </a:prstGeom>
      </xdr:spPr>
    </xdr:pic>
    <xdr:clientData/>
  </xdr:twoCellAnchor>
  <xdr:twoCellAnchor editAs="oneCell">
    <xdr:from>
      <xdr:col>0</xdr:col>
      <xdr:colOff>47625</xdr:colOff>
      <xdr:row>31</xdr:row>
      <xdr:rowOff>76201</xdr:rowOff>
    </xdr:from>
    <xdr:to>
      <xdr:col>0</xdr:col>
      <xdr:colOff>542925</xdr:colOff>
      <xdr:row>31</xdr:row>
      <xdr:rowOff>571501</xdr:rowOff>
    </xdr:to>
    <xdr:pic>
      <xdr:nvPicPr>
        <xdr:cNvPr id="6" name="Graphique 7" descr="Avertissement avec un remplissage uni">
          <a:extLst>
            <a:ext uri="{FF2B5EF4-FFF2-40B4-BE49-F238E27FC236}">
              <a16:creationId xmlns:a16="http://schemas.microsoft.com/office/drawing/2014/main" id="{5AE361E6-F76A-3EDE-193B-60FA169BDA94}"/>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47625" y="6162676"/>
          <a:ext cx="495300" cy="4953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1749425</xdr:colOff>
      <xdr:row>2</xdr:row>
      <xdr:rowOff>115420</xdr:rowOff>
    </xdr:to>
    <xdr:pic>
      <xdr:nvPicPr>
        <xdr:cNvPr id="2" name="Image 1">
          <a:extLst>
            <a:ext uri="{FF2B5EF4-FFF2-40B4-BE49-F238E27FC236}">
              <a16:creationId xmlns:a16="http://schemas.microsoft.com/office/drawing/2014/main" id="{1731F14B-E906-596D-077A-B9401146D1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30375" cy="5440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Elodie CORNIER" id="{5A3D90E7-9CAF-465A-AB9B-160125534368}" userId="S::elodie.cornier@esante-occitanie.fr::48170b09-1bbe-40fd-8908-0fb53d1df22b"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3AB50FC-892D-4D96-8220-2A5F0762E1EA}" name="Tableau13" displayName="Tableau13" ref="A3:I14" totalsRowShown="0" headerRowDxfId="82" dataDxfId="81">
  <autoFilter ref="A3:I14" xr:uid="{645B1E89-307A-47EF-BBAE-71CB18321002}"/>
  <tableColumns count="9">
    <tableColumn id="4" xr3:uid="{A09EAD64-2671-4BE2-BAF3-4679596920B5}" name="Critère" dataDxfId="80"/>
    <tableColumn id="6" xr3:uid="{D82B19A3-FC38-4EE7-A0CB-ED9AA4EBC3BB}" name="Niveau d'exigence" dataDxfId="79"/>
    <tableColumn id="8" xr3:uid="{90C9DAAA-6737-4A22-A44A-C084BCACE8BB}" name="Eléments d'évaluation" dataDxfId="78"/>
    <tableColumn id="9" xr3:uid="{A1ADA130-7B94-43BB-8A67-1887BD1221B3}" name="Questions pour évaluer le niveau d'atteinte des éléments d'évaluation" dataDxfId="77"/>
    <tableColumn id="2" xr3:uid="{0F0E5B9B-5F1D-40CB-85EC-7802ADCCA09B}" name="Réponse" dataDxfId="76"/>
    <tableColumn id="3" xr3:uid="{1F8C210B-23CE-4D27-9BD1-BFE734A5BDB2}" name="Commentaire de l'établissement" dataDxfId="75"/>
    <tableColumn id="5" xr3:uid="{94FEE51F-59FA-4CFC-AA20-BA78D64E9B73}" name="Réponse Numérique" dataDxfId="74">
      <calculatedColumnFormula>IF(Tableau13[[#This Row],[Réponse]]="Oui",1,IF(Tableau13[[#This Row],[Réponse]]="Partiellement",0.5,IF(Tableau13[[#This Row],[Réponse]]="Non",0)))</calculatedColumnFormula>
    </tableColumn>
    <tableColumn id="1" xr3:uid="{35034FCD-DA09-43A3-83FC-62E3BCDC9040}" name="Ressources du GRADeS à votre disposition" dataDxfId="73"/>
    <tableColumn id="7" xr3:uid="{93FD5C44-E48D-4DF4-B270-8390EFCD7027}" name="Orientation par l'AT selon évaluation" dataDxfId="7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F0E9F3D-955E-4CD2-A416-0CF0F7F6EEFF}" name="Tableau134568" displayName="Tableau134568" ref="A3:I20" totalsRowShown="0" headerRowDxfId="71" dataDxfId="70">
  <autoFilter ref="A3:I20" xr:uid="{645B1E89-307A-47EF-BBAE-71CB18321002}"/>
  <tableColumns count="9">
    <tableColumn id="4" xr3:uid="{4834421D-F600-417E-B8ED-50356401E247}" name="Critère" dataDxfId="69"/>
    <tableColumn id="6" xr3:uid="{647428F2-89C6-42B8-BFA3-E69B800AC11B}" name="Niveau d'exigence" dataDxfId="68"/>
    <tableColumn id="8" xr3:uid="{2A0C765A-A551-4A01-92FF-5CC06F8AE048}" name="Eléments d'évaluation" dataDxfId="67"/>
    <tableColumn id="1" xr3:uid="{D5F0E60C-7126-48CE-9999-D0AE51DD1BAE}" name="Questions pour évaluer le niveau d'atteinte des éléments d'évaluation" dataDxfId="66"/>
    <tableColumn id="2" xr3:uid="{2E6E9532-12BC-46A3-889C-F935A8E4B3B0}" name="Réponse" dataDxfId="65"/>
    <tableColumn id="5" xr3:uid="{39E27F27-D734-477E-80A7-C5C1D89164BF}" name="Commentaire de la structure" dataDxfId="64"/>
    <tableColumn id="7" xr3:uid="{88E4C691-59B3-45A6-9F19-5158C6D6B500}" name="Réponse Numérique" dataDxfId="63">
      <calculatedColumnFormula>IF(Tableau134568[[#This Row],[Réponse]]="Oui",1,IF(Tableau134568[[#This Row],[Réponse]]="Partiellement",0.5,IF(Tableau134568[[#This Row],[Réponse]]="Non",0)))</calculatedColumnFormula>
    </tableColumn>
    <tableColumn id="9" xr3:uid="{D5742A4F-6A22-4D0F-B4CA-A7C73EF51017}" name="Ressources GRADeS disponibles" dataDxfId="62"/>
    <tableColumn id="10" xr3:uid="{9FA33F5F-955A-4EA4-86EA-895115C44147}" name="Orientation par l'AT selon évaluation" dataDxfId="61"/>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C829326-4A6F-4927-8ECB-E0D346B0A580}" name="Tableau134562" displayName="Tableau134562" ref="A3:H4" totalsRowShown="0" headerRowDxfId="60" dataDxfId="59">
  <autoFilter ref="A3:H4" xr:uid="{645B1E89-307A-47EF-BBAE-71CB18321002}"/>
  <tableColumns count="8">
    <tableColumn id="4" xr3:uid="{AE19B1D9-270E-4D93-9788-2CF830F8B15F}" name="Critère" dataDxfId="58"/>
    <tableColumn id="6" xr3:uid="{DC43B279-9D46-4739-A19B-8ED39DE30928}" name="Niveau d'exigence" dataDxfId="57"/>
    <tableColumn id="8" xr3:uid="{0BBD07D3-0E03-4572-BDB7-16A056393A81}" name="Eléments d'évaluation" dataDxfId="56"/>
    <tableColumn id="9" xr3:uid="{B39C8387-39A5-40A1-9791-4BFA84277CD3}" name="Questions pour évaluer le niveau d'atteinte des éléments d'évaluation" dataDxfId="55"/>
    <tableColumn id="12" xr3:uid="{06F34CD8-0FBF-427E-9263-C01189455705}" name="Réponse" dataDxfId="54"/>
    <tableColumn id="1" xr3:uid="{A64C2963-AD12-4648-AB7E-4BF0FE7B62C4}" name="Commentaire de l'établissement" dataDxfId="53"/>
    <tableColumn id="2" xr3:uid="{85550F68-CE85-4103-A1D8-CBCD3F4B9DC5}" name="Réponse Numérique" dataDxfId="52">
      <calculatedColumnFormula>IF(Tableau134562[[#This Row],[Réponse]]="Oui",1,IF(Tableau134562[[#This Row],[Réponse]]="Partiellement",0.5,IF(Tableau134562[[#This Row],[Réponse]]="Non",0)))</calculatedColumnFormula>
    </tableColumn>
    <tableColumn id="5" xr3:uid="{845C280C-ADB9-40A8-ADF4-DC16A7386DBA}" name="Orientation par l'AT selon évaluation" dataDxfId="51"/>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D863FA-8675-4C7F-869D-1F6869717940}" name="Tableau134567" displayName="Tableau134567" ref="A3:I7" totalsRowShown="0" headerRowDxfId="50" dataDxfId="49">
  <autoFilter ref="A3:I7" xr:uid="{645B1E89-307A-47EF-BBAE-71CB18321002}"/>
  <tableColumns count="9">
    <tableColumn id="4" xr3:uid="{24280E4E-894E-4B4B-8D44-4CCCB2E802D0}" name="Critère" dataDxfId="48"/>
    <tableColumn id="6" xr3:uid="{1EE18A34-EA90-41EF-A038-42F79C6A0ABF}" name="Niveau d'exigence" dataDxfId="47"/>
    <tableColumn id="8" xr3:uid="{EA36FFAB-459E-42B1-B908-D4ADE6A58AC3}" name="Eléments d'évaluation" dataDxfId="46"/>
    <tableColumn id="3" xr3:uid="{444C4EDB-A545-4D53-9CA2-1C094EB52D44}" name="Questions pour évaluer le niveau d'atteinte des éléments d'évaluation" dataDxfId="45"/>
    <tableColumn id="1" xr3:uid="{02EFF7C8-70FD-41ED-8703-15C04405DA1F}" name="Réponse" dataDxfId="44"/>
    <tableColumn id="2" xr3:uid="{617FC6B5-3D0B-4220-85BD-F5932C6CC060}" name="Commentaire de l'établissement" dataDxfId="43" dataCellStyle="Lien hypertexte"/>
    <tableColumn id="5" xr3:uid="{188A8286-A25A-4A4C-A8B0-E4FFC1A68BD8}" name="Réponse Numérique" dataDxfId="42">
      <calculatedColumnFormula>IF(Tableau134567[[#This Row],[Réponse]] ="Oui",1,IF(Tableau134567[[#This Row],[Réponse]] ="Partiellement",0.5,IF(Tableau134567[[#This Row],[Réponse]] ="Non",0)))</calculatedColumnFormula>
    </tableColumn>
    <tableColumn id="19" xr3:uid="{98FB7433-0625-426C-A534-D89676FDB230}" name="Ressources GRADeS disponibles" dataDxfId="41"/>
    <tableColumn id="17" xr3:uid="{F992371E-DC4A-43E5-B119-40098B955453}" name="Orientation par l'AT selon évaluation" dataDxfId="40"/>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D533C72-354E-45F7-A53F-51AC4EBB3C31}" name="Tableau1345" displayName="Tableau1345" ref="A3:I7" totalsRowShown="0" headerRowDxfId="39" dataDxfId="38">
  <autoFilter ref="A3:I7" xr:uid="{645B1E89-307A-47EF-BBAE-71CB18321002}"/>
  <tableColumns count="9">
    <tableColumn id="4" xr3:uid="{50FA6D6A-78DB-4C76-B188-362952D86D02}" name="Critères" dataDxfId="37"/>
    <tableColumn id="6" xr3:uid="{804CFFB7-950F-469A-8758-D355F3790B46}" name="Niveau d'exigence" dataDxfId="36"/>
    <tableColumn id="8" xr3:uid="{A4DE12E5-57C5-4075-ABA9-4BA8B553DE1E}" name="Eléments d'évaluation" dataDxfId="35"/>
    <tableColumn id="14" xr3:uid="{4B119D01-DF99-4F17-AD02-EA57A249648A}" name="Questions pour évaluer le niveau d'atteinte des éléments d'évaluation" dataDxfId="34"/>
    <tableColumn id="3" xr3:uid="{BB803653-8FB2-4FBA-B637-37CCB59F1D25}" name="Réponse" dataDxfId="33"/>
    <tableColumn id="5" xr3:uid="{1493F12B-689A-4D3D-84CB-24A821F0BBCB}" name="Commentaire de l'établissement" dataDxfId="32"/>
    <tableColumn id="7" xr3:uid="{53922D1C-0E58-4056-8E63-D2061B230EF6}" name="Réponse Numérique" dataDxfId="31">
      <calculatedColumnFormula>IF(Tableau1345[[#This Row],[Réponse]]="Oui",1,IF(Tableau1345[[#This Row],[Réponse]]="Partiellement",0.5,IF(Tableau1345[[#This Row],[Réponse]]="Non",0)))</calculatedColumnFormula>
    </tableColumn>
    <tableColumn id="2" xr3:uid="{85C58BBE-A596-4838-BA77-BC42D08A432B}" name="Ressources du GRADeS à votre disposition" dataDxfId="30"/>
    <tableColumn id="9" xr3:uid="{52A21499-1D21-4ED3-A0AA-22F09B62A75C}" name="Orientation par l'AT selon évaluation" dataDxfId="29"/>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534775A-6FF7-40C2-AE78-77EED47AEBD5}" name="Tableau8" displayName="Tableau8" ref="A2:E11" totalsRowShown="0" headerRowDxfId="28" dataDxfId="27">
  <autoFilter ref="A2:E11" xr:uid="{F534775A-6FF7-40C2-AE78-77EED47AEBD5}"/>
  <tableColumns count="5">
    <tableColumn id="1" xr3:uid="{FFCBF6B8-A9D9-498F-AA36-962FD89B3F2E}" name="Thématique" dataDxfId="26"/>
    <tableColumn id="2" xr3:uid="{043C6E14-C131-4651-87F6-630D41B89FD8}" name="Question"/>
    <tableColumn id="4" xr3:uid="{D9D011AA-AB4C-4F75-88A7-B58406C63A20}" name="Prérequis" dataDxfId="25"/>
    <tableColumn id="5" xr3:uid="{D5142FED-FD91-468A-9094-04ABCFC902AB}" name="Réponse de l'établissement" dataDxfId="24"/>
    <tableColumn id="6" xr3:uid="{FF450AC2-B029-4D78-9DA8-32B95985DD1E}" name="Orientation par l'AT selon évaluation" dataDxfId="23"/>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2FC14A5-1CD5-4AC8-8492-767AD7F536F8}" name="Tableau5" displayName="Tableau5" ref="A3:C8" totalsRowShown="0" headerRowDxfId="22" dataDxfId="21">
  <autoFilter ref="A3:C8" xr:uid="{02FC14A5-1CD5-4AC8-8492-767AD7F536F8}"/>
  <tableColumns count="3">
    <tableColumn id="1" xr3:uid="{AD4A62B0-F792-46F9-8DB4-DAEE8A926B71}" name="Ressources" dataDxfId="20"/>
    <tableColumn id="2" xr3:uid="{E33221D4-B2B7-40D5-9F8A-9C495CC8E7B8}" name="Thématiques" dataDxfId="19"/>
    <tableColumn id="3" xr3:uid="{298708C3-6A56-4F61-AA7C-A1B49FB1F0AD}" name="Lien " dataDxfId="18" dataCellStyle="Lien hypertexte"/>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6BB6AD8-E9C3-402A-A048-E9062439F89E}" name="Tableau3" displayName="Tableau3" ref="A10:B17" totalsRowShown="0" dataDxfId="17">
  <autoFilter ref="A10:B17" xr:uid="{16BB6AD8-E9C3-402A-A048-E9062439F89E}"/>
  <tableColumns count="2">
    <tableColumn id="1" xr3:uid="{27A9112E-3D6D-4B32-934C-375549A61245}" name="Affiches et flyers du GRADeS" dataDxfId="16"/>
    <tableColumn id="2" xr3:uid="{3DE04C5D-CC4E-4DFC-A6B7-826250F3D99D}" name="Lien" dataDxfId="15" dataCellStyle="Lien hypertex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3" dT="2025-11-21T10:15:58.72" personId="{5A3D90E7-9CAF-465A-AB9B-160125534368}" id="{1E976C17-C4D9-4A11-8969-7BB92DBE12F4}">
    <text xml:space="preserve">Colonne à supprimer dans la version à envoyer à l’établissement </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printerSettings" Target="../printerSettings/printerSettings5.bin"/><Relationship Id="rId1" Type="http://schemas.openxmlformats.org/officeDocument/2006/relationships/hyperlink" Target="https://www.has-sante.fr/upload/docs/application/pdf/2025-02/fiche_pedagogique_6e_cycle_telesante.pdf" TargetMode="Externa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printerSettings" Target="../printerSettings/printerSettings6.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3" Type="http://schemas.openxmlformats.org/officeDocument/2006/relationships/hyperlink" Target="mailto:ror@esante-occitanie.fr" TargetMode="External"/><Relationship Id="rId2" Type="http://schemas.openxmlformats.org/officeDocument/2006/relationships/hyperlink" Target="mailto:viatrajectoire@esante-occitanie.fr" TargetMode="External"/><Relationship Id="rId1" Type="http://schemas.openxmlformats.org/officeDocument/2006/relationships/hyperlink" Target="mailto:esms.numerique@esante-occitanie.fr" TargetMode="External"/><Relationship Id="rId5" Type="http://schemas.openxmlformats.org/officeDocument/2006/relationships/table" Target="../tables/table6.xml"/><Relationship Id="rId4" Type="http://schemas.openxmlformats.org/officeDocument/2006/relationships/hyperlink" Target="mailto:ror@esante-occitanie.fr"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hyperlink" Target="https://www.esante-occitanie.fr/usages-espaces-utilisateurs-numerique-par-expertise-services-socles-dmp/" TargetMode="External"/><Relationship Id="rId13" Type="http://schemas.openxmlformats.org/officeDocument/2006/relationships/table" Target="../tables/table7.xml"/><Relationship Id="rId3" Type="http://schemas.openxmlformats.org/officeDocument/2006/relationships/hyperlink" Target="https://anap.fr/s/" TargetMode="External"/><Relationship Id="rId7" Type="http://schemas.openxmlformats.org/officeDocument/2006/relationships/hyperlink" Target="https://www.esante-occitanie.fr/mon-espace-sante/professionnels-mon-espace-sante/" TargetMode="External"/><Relationship Id="rId12" Type="http://schemas.openxmlformats.org/officeDocument/2006/relationships/hyperlink" Target="https://www.esante-occitanie.fr/numerique-responsable/sinformer-sensibiliser-sur-le-numerique-responsable/" TargetMode="External"/><Relationship Id="rId2" Type="http://schemas.openxmlformats.org/officeDocument/2006/relationships/hyperlink" Target="https://www.sra-occitanie.fr/" TargetMode="External"/><Relationship Id="rId1" Type="http://schemas.openxmlformats.org/officeDocument/2006/relationships/hyperlink" Target="https://ans-formation.coorpacademy.com/dashboard" TargetMode="External"/><Relationship Id="rId6" Type="http://schemas.openxmlformats.org/officeDocument/2006/relationships/hyperlink" Target="https://www.esante-occitanie.fr/cybersecurite/ressources-pratiques-cybersecurite/" TargetMode="External"/><Relationship Id="rId11" Type="http://schemas.openxmlformats.org/officeDocument/2006/relationships/hyperlink" Target="https://www.esante-occitanie.fr/medimail-la-messagerie-securisee-de-sante-deployee-en-occitanie/kit-communication-medimail/" TargetMode="External"/><Relationship Id="rId5" Type="http://schemas.openxmlformats.org/officeDocument/2006/relationships/hyperlink" Target="https://www.cnil.fr/fr/comprendre-le-rgpd/le-mooc-de-la-cnil" TargetMode="External"/><Relationship Id="rId10" Type="http://schemas.openxmlformats.org/officeDocument/2006/relationships/hyperlink" Target="https://www.esante-occitanie.fr/usages-espaces-utilisateurs-numerique-par-expertise-services-socles-identification/" TargetMode="External"/><Relationship Id="rId4" Type="http://schemas.openxmlformats.org/officeDocument/2006/relationships/hyperlink" Target="https://www.has-sante.fr/jcms/fc_2874833/fr/etablissements-et-services" TargetMode="External"/><Relationship Id="rId9" Type="http://schemas.openxmlformats.org/officeDocument/2006/relationships/hyperlink" Target="https://www.esante-occitanie.fr/app/uploads/2024/11/kit-Referent-en-Identitovigilance_tout_en_1_V5.pdf" TargetMode="External"/><Relationship Id="rId14"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1C9D6-3A2D-4F72-831E-2A22D38DBA2C}">
  <dimension ref="A5:J55"/>
  <sheetViews>
    <sheetView showGridLines="0" tabSelected="1" zoomScaleNormal="100" workbookViewId="0">
      <selection activeCell="G13" sqref="G13"/>
    </sheetView>
  </sheetViews>
  <sheetFormatPr baseColWidth="10" defaultColWidth="11.42578125" defaultRowHeight="15" x14ac:dyDescent="0.25"/>
  <cols>
    <col min="2" max="2" width="12.42578125" customWidth="1"/>
    <col min="6" max="6" width="2" customWidth="1"/>
    <col min="10" max="10" width="12.28515625" customWidth="1"/>
  </cols>
  <sheetData>
    <row r="5" spans="1:10" ht="18.75" x14ac:dyDescent="0.3">
      <c r="A5" s="5" t="s">
        <v>0</v>
      </c>
    </row>
    <row r="7" spans="1:10" x14ac:dyDescent="0.25">
      <c r="A7" s="14" t="s">
        <v>1</v>
      </c>
    </row>
    <row r="8" spans="1:10" x14ac:dyDescent="0.25">
      <c r="A8" s="15" t="s">
        <v>2</v>
      </c>
    </row>
    <row r="9" spans="1:10" ht="33" customHeight="1" x14ac:dyDescent="0.25">
      <c r="A9" s="74" t="s">
        <v>3</v>
      </c>
      <c r="B9" s="74"/>
      <c r="C9" s="74"/>
      <c r="D9" s="74"/>
      <c r="E9" s="74"/>
      <c r="F9" s="74"/>
      <c r="G9" s="74"/>
      <c r="H9" s="74"/>
      <c r="I9" s="74"/>
      <c r="J9" s="74"/>
    </row>
    <row r="11" spans="1:10" x14ac:dyDescent="0.25">
      <c r="A11" s="15" t="s">
        <v>269</v>
      </c>
    </row>
    <row r="13" spans="1:10" x14ac:dyDescent="0.25">
      <c r="A13" s="14" t="s">
        <v>4</v>
      </c>
    </row>
    <row r="14" spans="1:10" ht="25.5" customHeight="1" x14ac:dyDescent="0.25">
      <c r="A14" s="74" t="s">
        <v>5</v>
      </c>
      <c r="B14" s="74"/>
      <c r="C14" s="74"/>
      <c r="D14" s="74"/>
      <c r="E14" s="74"/>
      <c r="F14" s="74"/>
      <c r="G14" s="74"/>
      <c r="H14" s="74"/>
      <c r="I14" s="74"/>
      <c r="J14" s="74"/>
    </row>
    <row r="15" spans="1:10" x14ac:dyDescent="0.25">
      <c r="A15" s="15"/>
      <c r="B15" s="15"/>
      <c r="C15" s="15"/>
      <c r="D15" s="15"/>
      <c r="E15" s="15"/>
      <c r="F15" s="15"/>
      <c r="G15" s="15"/>
      <c r="H15" s="15"/>
      <c r="I15" s="15"/>
      <c r="J15" s="15"/>
    </row>
    <row r="16" spans="1:10" x14ac:dyDescent="0.25">
      <c r="A16" s="15"/>
      <c r="B16" s="15"/>
      <c r="C16" s="15"/>
      <c r="D16" s="15"/>
      <c r="E16" s="15"/>
      <c r="F16" s="15"/>
      <c r="G16" s="15"/>
      <c r="H16" s="15"/>
      <c r="I16" s="15"/>
      <c r="J16" s="15"/>
    </row>
    <row r="17" spans="1:10" x14ac:dyDescent="0.25">
      <c r="A17" s="15"/>
      <c r="B17" s="15"/>
      <c r="C17" s="15"/>
      <c r="D17" s="15"/>
      <c r="E17" s="15"/>
      <c r="F17" s="15"/>
      <c r="G17" s="15"/>
      <c r="H17" s="15"/>
      <c r="I17" s="15"/>
      <c r="J17" s="15"/>
    </row>
    <row r="18" spans="1:10" x14ac:dyDescent="0.25">
      <c r="A18" s="15" t="s">
        <v>6</v>
      </c>
      <c r="B18" s="15"/>
      <c r="C18" s="15"/>
      <c r="D18" s="15"/>
      <c r="E18" s="15"/>
      <c r="F18" s="15"/>
      <c r="G18" s="15"/>
      <c r="H18" s="15"/>
      <c r="I18" s="15"/>
      <c r="J18" s="15"/>
    </row>
    <row r="19" spans="1:10" x14ac:dyDescent="0.25">
      <c r="A19" s="15"/>
      <c r="B19" s="15"/>
      <c r="C19" s="15"/>
      <c r="D19" s="15"/>
      <c r="E19" s="15"/>
      <c r="F19" s="15"/>
      <c r="G19" s="15"/>
      <c r="H19" s="15"/>
      <c r="I19" s="15"/>
      <c r="J19" s="15"/>
    </row>
    <row r="20" spans="1:10" x14ac:dyDescent="0.25">
      <c r="A20" s="15"/>
      <c r="B20" s="15"/>
      <c r="C20" s="15"/>
      <c r="D20" s="15"/>
      <c r="E20" s="15"/>
      <c r="F20" s="15"/>
      <c r="G20" s="15"/>
      <c r="H20" s="15"/>
      <c r="I20" s="15"/>
      <c r="J20" s="15"/>
    </row>
    <row r="21" spans="1:10" x14ac:dyDescent="0.25">
      <c r="A21" s="15"/>
      <c r="B21" s="15"/>
      <c r="C21" s="15"/>
      <c r="D21" s="15"/>
      <c r="E21" s="15"/>
      <c r="F21" s="15"/>
      <c r="G21" s="15"/>
      <c r="H21" s="15"/>
      <c r="I21" s="15"/>
      <c r="J21" s="15"/>
    </row>
    <row r="22" spans="1:10" x14ac:dyDescent="0.25">
      <c r="A22" s="15"/>
      <c r="B22" s="15"/>
      <c r="C22" s="15"/>
      <c r="D22" s="15"/>
      <c r="E22" s="15"/>
      <c r="F22" s="15"/>
      <c r="G22" s="15"/>
      <c r="H22" s="15"/>
      <c r="I22" s="15"/>
      <c r="J22" s="15"/>
    </row>
    <row r="23" spans="1:10" x14ac:dyDescent="0.25">
      <c r="A23" s="15"/>
      <c r="B23" s="15"/>
      <c r="C23" s="15"/>
      <c r="D23" s="15"/>
      <c r="E23" s="15"/>
      <c r="F23" s="15"/>
      <c r="G23" s="15"/>
      <c r="H23" s="15"/>
      <c r="I23" s="15"/>
      <c r="J23" s="15"/>
    </row>
    <row r="24" spans="1:10" x14ac:dyDescent="0.25">
      <c r="A24" s="15"/>
      <c r="B24" s="15"/>
      <c r="C24" s="15"/>
      <c r="D24" s="15"/>
      <c r="E24" s="15"/>
      <c r="F24" s="15"/>
      <c r="G24" s="15"/>
      <c r="H24" s="15"/>
      <c r="I24" s="15"/>
      <c r="J24" s="15"/>
    </row>
    <row r="25" spans="1:10" x14ac:dyDescent="0.25">
      <c r="A25" s="15"/>
      <c r="B25" s="15"/>
      <c r="C25" s="15"/>
      <c r="D25" s="15"/>
      <c r="E25" s="15"/>
      <c r="F25" s="15"/>
      <c r="G25" s="15"/>
      <c r="H25" s="15"/>
      <c r="I25" s="15"/>
      <c r="J25" s="15"/>
    </row>
    <row r="26" spans="1:10" x14ac:dyDescent="0.25">
      <c r="A26" s="15"/>
      <c r="B26" s="15"/>
      <c r="C26" s="15"/>
      <c r="D26" s="15"/>
      <c r="E26" s="15"/>
      <c r="F26" s="15"/>
      <c r="G26" s="15"/>
      <c r="H26" s="15"/>
      <c r="I26" s="15"/>
      <c r="J26" s="15"/>
    </row>
    <row r="27" spans="1:10" x14ac:dyDescent="0.25">
      <c r="A27" s="15"/>
      <c r="B27" s="15"/>
      <c r="C27" s="15"/>
      <c r="D27" s="15"/>
      <c r="E27" s="15"/>
      <c r="F27" s="15"/>
      <c r="G27" s="15"/>
      <c r="H27" s="15"/>
      <c r="I27" s="15"/>
      <c r="J27" s="15"/>
    </row>
    <row r="28" spans="1:10" x14ac:dyDescent="0.25">
      <c r="A28" s="15"/>
      <c r="B28" s="15"/>
      <c r="C28" s="15"/>
      <c r="D28" s="15"/>
      <c r="E28" s="15"/>
      <c r="F28" s="15"/>
      <c r="G28" s="15"/>
      <c r="H28" s="15"/>
      <c r="I28" s="15"/>
      <c r="J28" s="15"/>
    </row>
    <row r="29" spans="1:10" x14ac:dyDescent="0.25">
      <c r="A29" s="15"/>
      <c r="B29" s="15"/>
      <c r="C29" s="15"/>
      <c r="D29" s="15"/>
      <c r="E29" s="15"/>
      <c r="F29" s="15"/>
      <c r="G29" s="15"/>
      <c r="H29" s="15"/>
      <c r="I29" s="15"/>
      <c r="J29" s="15"/>
    </row>
    <row r="30" spans="1:10" x14ac:dyDescent="0.25">
      <c r="A30" s="15"/>
      <c r="B30" s="15"/>
      <c r="C30" s="15"/>
      <c r="D30" s="15"/>
      <c r="E30" s="15"/>
      <c r="F30" s="15"/>
      <c r="G30" s="15"/>
      <c r="H30" s="15"/>
      <c r="I30" s="15"/>
      <c r="J30" s="15"/>
    </row>
    <row r="31" spans="1:10" x14ac:dyDescent="0.25">
      <c r="A31" s="15"/>
      <c r="B31" s="15"/>
      <c r="C31" s="15"/>
      <c r="D31" s="15"/>
      <c r="E31" s="15"/>
      <c r="F31" s="15"/>
      <c r="G31" s="15"/>
      <c r="H31" s="15"/>
      <c r="I31" s="15"/>
      <c r="J31" s="15"/>
    </row>
    <row r="32" spans="1:10" ht="61.5" customHeight="1" x14ac:dyDescent="0.25">
      <c r="A32" s="76" t="s">
        <v>7</v>
      </c>
      <c r="B32" s="76"/>
      <c r="C32" s="76"/>
      <c r="D32" s="76"/>
      <c r="E32" s="76"/>
      <c r="F32" s="76"/>
      <c r="G32" s="76"/>
      <c r="H32" s="76"/>
      <c r="I32" s="76"/>
      <c r="J32" s="76"/>
    </row>
    <row r="33" spans="1:10" x14ac:dyDescent="0.25">
      <c r="A33" s="15"/>
      <c r="B33" s="15"/>
      <c r="C33" s="15"/>
      <c r="D33" s="15"/>
      <c r="E33" s="15"/>
      <c r="F33" s="15"/>
      <c r="G33" s="15"/>
      <c r="H33" s="15"/>
      <c r="I33" s="15"/>
      <c r="J33" s="15"/>
    </row>
    <row r="34" spans="1:10" ht="57" customHeight="1" x14ac:dyDescent="0.25">
      <c r="A34" s="74" t="s">
        <v>8</v>
      </c>
      <c r="B34" s="74"/>
      <c r="C34" s="74"/>
      <c r="D34" s="74"/>
      <c r="E34" s="74"/>
      <c r="F34" s="74"/>
      <c r="G34" s="74"/>
      <c r="H34" s="74"/>
      <c r="I34" s="74"/>
      <c r="J34" s="74"/>
    </row>
    <row r="36" spans="1:10" x14ac:dyDescent="0.25">
      <c r="A36" s="15" t="s">
        <v>9</v>
      </c>
    </row>
    <row r="37" spans="1:10" x14ac:dyDescent="0.25">
      <c r="A37" s="15"/>
    </row>
    <row r="38" spans="1:10" x14ac:dyDescent="0.25">
      <c r="A38" s="15" t="s">
        <v>10</v>
      </c>
    </row>
    <row r="53" spans="1:10" ht="45.75" customHeight="1" x14ac:dyDescent="0.25">
      <c r="A53" s="74" t="s">
        <v>11</v>
      </c>
      <c r="B53" s="74"/>
      <c r="C53" s="74"/>
      <c r="D53" s="74"/>
      <c r="E53" s="74"/>
      <c r="F53" s="74"/>
      <c r="G53" s="74"/>
      <c r="H53" s="74"/>
      <c r="I53" s="74"/>
      <c r="J53" s="74"/>
    </row>
    <row r="55" spans="1:10" ht="27" customHeight="1" x14ac:dyDescent="0.25">
      <c r="A55" s="75" t="s">
        <v>15</v>
      </c>
      <c r="B55" s="75"/>
      <c r="C55" s="75"/>
      <c r="D55" s="75"/>
      <c r="E55" s="75"/>
      <c r="F55" s="75"/>
      <c r="G55" s="75"/>
      <c r="H55" s="75"/>
      <c r="I55" s="75"/>
      <c r="J55" s="75"/>
    </row>
  </sheetData>
  <sheetProtection algorithmName="SHA-512" hashValue="hsyzKqlJ27GvD/C7gbwy2VN3k1LrO1hhKVMgYktEHZdWejarnb+TNiDJ/Ormpzmat5APPAFIOnq/4upOXvPXWg==" saltValue="4UZ7smhJNAR7YnI3PFQgZw==" spinCount="100000" sheet="1" objects="1" scenarios="1"/>
  <mergeCells count="6">
    <mergeCell ref="A9:J9"/>
    <mergeCell ref="A55:J55"/>
    <mergeCell ref="A34:J34"/>
    <mergeCell ref="A53:J53"/>
    <mergeCell ref="A14:J14"/>
    <mergeCell ref="A32:J32"/>
  </mergeCells>
  <pageMargins left="0.7" right="0.7" top="0.75" bottom="0.75" header="0.3" footer="0.3"/>
  <pageSetup paperSize="9" scale="80" orientation="portrait" r:id="rId1"/>
  <headerFooter>
    <oddFooter>&amp;R&amp;P sur &amp;N</oddFooter>
  </headerFooter>
  <rowBreaks count="1" manualBreakCount="1">
    <brk id="3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9A904-E12F-455E-AB5F-2EB48F670C99}">
  <sheetPr>
    <tabColor theme="4" tint="0.59999389629810485"/>
  </sheetPr>
  <dimension ref="A1:I21"/>
  <sheetViews>
    <sheetView zoomScale="90" zoomScaleNormal="90" workbookViewId="0">
      <pane xSplit="1" ySplit="3" topLeftCell="B4" activePane="bottomRight" state="frozenSplit"/>
      <selection pane="topRight" activeCell="E1" sqref="E1"/>
      <selection pane="bottomLeft" activeCell="A2" sqref="A2"/>
      <selection pane="bottomRight" activeCell="H14" sqref="H14"/>
    </sheetView>
  </sheetViews>
  <sheetFormatPr baseColWidth="10" defaultColWidth="9.140625" defaultRowHeight="15" x14ac:dyDescent="0.25"/>
  <cols>
    <col min="1" max="1" width="45" style="20" customWidth="1"/>
    <col min="2" max="2" width="10.85546875" style="20" customWidth="1"/>
    <col min="3" max="3" width="68.28515625" style="20" customWidth="1"/>
    <col min="4" max="4" width="66.85546875" style="20" customWidth="1"/>
    <col min="5" max="5" width="25.140625" style="22" customWidth="1"/>
    <col min="6" max="6" width="52.7109375" style="22" customWidth="1"/>
    <col min="7" max="7" width="16.42578125" style="22" hidden="1" customWidth="1"/>
    <col min="8" max="8" width="48.7109375" style="22" customWidth="1"/>
    <col min="9" max="9" width="59.85546875" style="22" customWidth="1"/>
    <col min="10" max="16384" width="9.140625" style="22"/>
  </cols>
  <sheetData>
    <row r="1" spans="1:9" s="19" customFormat="1" ht="22.5" customHeight="1" x14ac:dyDescent="0.25">
      <c r="A1" s="17" t="s">
        <v>16</v>
      </c>
      <c r="B1" s="18"/>
      <c r="C1" s="18"/>
      <c r="D1" s="18"/>
    </row>
    <row r="2" spans="1:9" s="19" customFormat="1" ht="22.5" customHeight="1" x14ac:dyDescent="0.25">
      <c r="A2" s="18" t="s">
        <v>17</v>
      </c>
      <c r="B2" s="18"/>
      <c r="C2" s="18"/>
      <c r="D2" s="18"/>
    </row>
    <row r="3" spans="1:9" s="20" customFormat="1" ht="42.75" customHeight="1" x14ac:dyDescent="0.25">
      <c r="A3" s="20" t="s">
        <v>18</v>
      </c>
      <c r="B3" s="20" t="s">
        <v>19</v>
      </c>
      <c r="C3" s="20" t="s">
        <v>20</v>
      </c>
      <c r="D3" s="20" t="s">
        <v>21</v>
      </c>
      <c r="E3" s="20" t="s">
        <v>22</v>
      </c>
      <c r="F3" s="20" t="s">
        <v>23</v>
      </c>
      <c r="G3" s="1" t="s">
        <v>24</v>
      </c>
      <c r="H3" s="20" t="s">
        <v>25</v>
      </c>
      <c r="I3" s="20" t="s">
        <v>26</v>
      </c>
    </row>
    <row r="4" spans="1:9" ht="170.25" customHeight="1" x14ac:dyDescent="0.25">
      <c r="A4" s="20" t="s">
        <v>27</v>
      </c>
      <c r="B4" s="21" t="s">
        <v>28</v>
      </c>
      <c r="C4" s="20" t="s">
        <v>29</v>
      </c>
      <c r="D4" s="20" t="s">
        <v>30</v>
      </c>
      <c r="E4" s="20"/>
      <c r="F4" s="20"/>
      <c r="G4" s="1" t="b">
        <f>IF(Tableau13[[#This Row],[Réponse]]="Oui",1,IF(Tableau13[[#This Row],[Réponse]]="Partiellement",0.5,IF(Tableau13[[#This Row],[Réponse]]="Non",0)))</f>
        <v>0</v>
      </c>
      <c r="H4" s="20" t="s">
        <v>236</v>
      </c>
      <c r="I4" s="20" t="s">
        <v>235</v>
      </c>
    </row>
    <row r="5" spans="1:9" ht="120" x14ac:dyDescent="0.25">
      <c r="B5" s="21"/>
      <c r="C5" s="20" t="s">
        <v>32</v>
      </c>
      <c r="D5" s="23" t="s">
        <v>237</v>
      </c>
      <c r="E5" s="20"/>
      <c r="F5" s="20" t="s">
        <v>33</v>
      </c>
      <c r="G5" s="1" t="b">
        <f>IF(Tableau13[[#This Row],[Réponse]]="Oui",1,IF(Tableau13[[#This Row],[Réponse]]="Partiellement",0.5,IF(Tableau13[[#This Row],[Réponse]]="Non",0)))</f>
        <v>0</v>
      </c>
      <c r="H5" s="20" t="s">
        <v>239</v>
      </c>
      <c r="I5" s="20" t="s">
        <v>238</v>
      </c>
    </row>
    <row r="6" spans="1:9" ht="191.25" customHeight="1" x14ac:dyDescent="0.25">
      <c r="B6" s="21"/>
      <c r="C6" s="20" t="s">
        <v>34</v>
      </c>
      <c r="D6" s="20" t="s">
        <v>35</v>
      </c>
      <c r="E6" s="20"/>
      <c r="F6" s="20"/>
      <c r="G6" s="1" t="b">
        <f>IF(Tableau13[[#This Row],[Réponse]]="Oui",1,IF(Tableau13[[#This Row],[Réponse]]="Partiellement",0.5,IF(Tableau13[[#This Row],[Réponse]]="Non",0)))</f>
        <v>0</v>
      </c>
      <c r="H6" s="20"/>
      <c r="I6" s="20" t="s">
        <v>240</v>
      </c>
    </row>
    <row r="7" spans="1:9" ht="198.75" customHeight="1" x14ac:dyDescent="0.25">
      <c r="B7" s="21"/>
      <c r="C7" s="20" t="s">
        <v>36</v>
      </c>
      <c r="D7" s="20" t="s">
        <v>37</v>
      </c>
      <c r="E7" s="20"/>
      <c r="F7" s="20"/>
      <c r="G7" s="1" t="b">
        <f>IF(Tableau13[[#This Row],[Réponse]]="Oui",1,IF(Tableau13[[#This Row],[Réponse]]="Partiellement",0.5,IF(Tableau13[[#This Row],[Réponse]]="Non",0)))</f>
        <v>0</v>
      </c>
      <c r="H7" s="20"/>
      <c r="I7" s="20" t="s">
        <v>240</v>
      </c>
    </row>
    <row r="8" spans="1:9" ht="180" x14ac:dyDescent="0.25">
      <c r="A8" s="20" t="s">
        <v>38</v>
      </c>
      <c r="B8" s="20" t="s">
        <v>50</v>
      </c>
      <c r="C8" s="20" t="s">
        <v>39</v>
      </c>
      <c r="D8" s="20" t="s">
        <v>40</v>
      </c>
      <c r="E8" s="20"/>
      <c r="F8" s="20" t="s">
        <v>41</v>
      </c>
      <c r="G8" s="1" t="b">
        <f>IF(Tableau13[[#This Row],[Réponse]]="Oui",1,IF(Tableau13[[#This Row],[Réponse]]="Partiellement",0.5,IF(Tableau13[[#This Row],[Réponse]]="Non",0)))</f>
        <v>0</v>
      </c>
      <c r="H8" s="20" t="s">
        <v>242</v>
      </c>
      <c r="I8" s="20" t="s">
        <v>241</v>
      </c>
    </row>
    <row r="9" spans="1:9" ht="219" customHeight="1" x14ac:dyDescent="0.25">
      <c r="C9" s="20" t="s">
        <v>42</v>
      </c>
      <c r="D9" s="20" t="s">
        <v>43</v>
      </c>
      <c r="E9" s="20"/>
      <c r="F9" s="20"/>
      <c r="G9" s="1" t="b">
        <f>IF(Tableau13[[#This Row],[Réponse]]="Oui",1,IF(Tableau13[[#This Row],[Réponse]]="Partiellement",0.5,IF(Tableau13[[#This Row],[Réponse]]="Non",0)))</f>
        <v>0</v>
      </c>
      <c r="H9" s="20" t="s">
        <v>286</v>
      </c>
      <c r="I9" s="23" t="s">
        <v>254</v>
      </c>
    </row>
    <row r="10" spans="1:9" ht="191.25" customHeight="1" x14ac:dyDescent="0.25">
      <c r="C10" s="20" t="s">
        <v>44</v>
      </c>
      <c r="D10" s="20" t="s">
        <v>45</v>
      </c>
      <c r="E10" s="20"/>
      <c r="F10" s="20" t="s">
        <v>46</v>
      </c>
      <c r="G10" s="1" t="b">
        <f>IF(Tableau13[[#This Row],[Réponse]]="Oui",1,IF(Tableau13[[#This Row],[Réponse]]="Partiellement",0.5,IF(Tableau13[[#This Row],[Réponse]]="Non",0)))</f>
        <v>0</v>
      </c>
      <c r="H10" s="20" t="s">
        <v>245</v>
      </c>
      <c r="I10" s="20" t="s">
        <v>246</v>
      </c>
    </row>
    <row r="11" spans="1:9" ht="255" x14ac:dyDescent="0.25">
      <c r="C11" s="20" t="s">
        <v>47</v>
      </c>
      <c r="D11" s="20" t="s">
        <v>48</v>
      </c>
      <c r="E11" s="20"/>
      <c r="F11" s="20"/>
      <c r="G11" s="1" t="b">
        <f>IF(Tableau13[[#This Row],[Réponse]]="Oui",1,IF(Tableau13[[#This Row],[Réponse]]="Partiellement",0.5,IF(Tableau13[[#This Row],[Réponse]]="Non",0)))</f>
        <v>0</v>
      </c>
      <c r="H11" s="20" t="s">
        <v>248</v>
      </c>
      <c r="I11" s="20" t="s">
        <v>247</v>
      </c>
    </row>
    <row r="12" spans="1:9" ht="146.25" customHeight="1" x14ac:dyDescent="0.25">
      <c r="A12" s="20" t="s">
        <v>49</v>
      </c>
      <c r="B12" s="20" t="s">
        <v>50</v>
      </c>
      <c r="C12" s="20" t="s">
        <v>51</v>
      </c>
      <c r="D12" s="24" t="s">
        <v>249</v>
      </c>
      <c r="E12" s="20"/>
      <c r="F12" s="20"/>
      <c r="G12" s="1" t="b">
        <f>IF(Tableau13[[#This Row],[Réponse]]="Oui",1,IF(Tableau13[[#This Row],[Réponse]]="Partiellement",0.5,IF(Tableau13[[#This Row],[Réponse]]="Non",0)))</f>
        <v>0</v>
      </c>
      <c r="H12" s="20" t="s">
        <v>243</v>
      </c>
      <c r="I12" s="20" t="s">
        <v>250</v>
      </c>
    </row>
    <row r="13" spans="1:9" ht="88.5" customHeight="1" x14ac:dyDescent="0.25">
      <c r="A13" s="20" t="s">
        <v>52</v>
      </c>
      <c r="B13" s="20" t="s">
        <v>50</v>
      </c>
      <c r="C13" s="20" t="s">
        <v>53</v>
      </c>
      <c r="D13" s="25" t="s">
        <v>54</v>
      </c>
      <c r="E13" s="20"/>
      <c r="F13" s="20"/>
      <c r="G13" s="1" t="b">
        <f>IF(Tableau13[[#This Row],[Réponse]]="Oui",1,IF(Tableau13[[#This Row],[Réponse]]="Partiellement",0.5,IF(Tableau13[[#This Row],[Réponse]]="Non",0)))</f>
        <v>0</v>
      </c>
      <c r="H13" s="20" t="s">
        <v>251</v>
      </c>
      <c r="I13" s="20" t="s">
        <v>55</v>
      </c>
    </row>
    <row r="14" spans="1:9" ht="90.75" customHeight="1" x14ac:dyDescent="0.25">
      <c r="C14" s="20" t="s">
        <v>56</v>
      </c>
      <c r="D14" s="20" t="s">
        <v>57</v>
      </c>
      <c r="E14" s="20"/>
      <c r="F14" s="20" t="s">
        <v>58</v>
      </c>
      <c r="G14" s="1" t="b">
        <f>IF(Tableau13[[#This Row],[Réponse]]="Oui",1,IF(Tableau13[[#This Row],[Réponse]]="Partiellement",0.5,IF(Tableau13[[#This Row],[Réponse]]="Non",0)))</f>
        <v>0</v>
      </c>
      <c r="H14" s="20" t="s">
        <v>252</v>
      </c>
      <c r="I14" s="20" t="s">
        <v>55</v>
      </c>
    </row>
    <row r="17" spans="1:3" ht="18.75" x14ac:dyDescent="0.25">
      <c r="A17" s="17" t="s">
        <v>255</v>
      </c>
      <c r="B17" s="26"/>
      <c r="C17" s="26"/>
    </row>
    <row r="18" spans="1:3" x14ac:dyDescent="0.25">
      <c r="A18" s="27" t="s">
        <v>253</v>
      </c>
    </row>
    <row r="19" spans="1:3" ht="30" x14ac:dyDescent="0.25">
      <c r="A19" s="28" t="s">
        <v>59</v>
      </c>
      <c r="B19" s="29" t="s">
        <v>19</v>
      </c>
      <c r="C19" s="29" t="s">
        <v>60</v>
      </c>
    </row>
    <row r="20" spans="1:3" ht="135" x14ac:dyDescent="0.25">
      <c r="A20" s="30" t="s">
        <v>27</v>
      </c>
      <c r="B20" s="31" t="s">
        <v>28</v>
      </c>
      <c r="C20" s="20" t="s">
        <v>61</v>
      </c>
    </row>
    <row r="21" spans="1:3" ht="60" x14ac:dyDescent="0.25">
      <c r="A21" s="30" t="s">
        <v>38</v>
      </c>
      <c r="B21" s="32" t="s">
        <v>50</v>
      </c>
      <c r="C21" s="32" t="s">
        <v>244</v>
      </c>
    </row>
  </sheetData>
  <sheetProtection sheet="1" objects="1" scenarios="1" formatCells="0" formatColumns="0" formatRows="0"/>
  <protectedRanges>
    <protectedRange algorithmName="SHA-512" hashValue="ZQqBOG0/UU8R0asige3a5OTDcony6dT5aoO7flWlgyMd2R2iedguim90frarpW3FozdJzUtFIKOZ9MbTxFbGZA==" saltValue="1QSymbDnpn8niZHTbYScXA==" spinCount="100000" sqref="G1:G1048576" name="Réponses num"/>
  </protectedRanges>
  <phoneticPr fontId="10" type="noConversion"/>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3BE2876E-25F1-4F80-ABD9-3A4D7CA093A9}">
          <x14:formula1>
            <xm:f>'Liste déroulante'!$A$1:$A$4</xm:f>
          </x14:formula1>
          <xm:sqref>E4:E14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78C60-42AE-4359-BFFF-F5BE33C03A37}">
  <sheetPr>
    <tabColor theme="7" tint="0.79998168889431442"/>
  </sheetPr>
  <dimension ref="A1:I32"/>
  <sheetViews>
    <sheetView zoomScale="80" zoomScaleNormal="80" workbookViewId="0">
      <pane xSplit="1" ySplit="3" topLeftCell="B4" activePane="bottomRight" state="frozenSplit"/>
      <selection pane="topRight" activeCell="E1" sqref="E1"/>
      <selection pane="bottomLeft" activeCell="A2" sqref="A2"/>
      <selection pane="bottomRight" activeCell="H22" sqref="H22"/>
    </sheetView>
  </sheetViews>
  <sheetFormatPr baseColWidth="10" defaultColWidth="9.140625" defaultRowHeight="15" x14ac:dyDescent="0.25"/>
  <cols>
    <col min="1" max="1" width="45" style="20" customWidth="1"/>
    <col min="2" max="2" width="10.85546875" style="20" customWidth="1"/>
    <col min="3" max="3" width="57.85546875" style="20" customWidth="1"/>
    <col min="4" max="4" width="64.28515625" style="20" customWidth="1"/>
    <col min="5" max="5" width="15.140625" style="38" customWidth="1"/>
    <col min="6" max="6" width="35.5703125" style="22" customWidth="1"/>
    <col min="7" max="7" width="13.28515625" style="2" hidden="1" customWidth="1"/>
    <col min="8" max="8" width="61.42578125" style="22" customWidth="1"/>
    <col min="9" max="9" width="63.28515625" style="20" customWidth="1"/>
    <col min="10" max="10" width="47.5703125" style="22" customWidth="1"/>
    <col min="11" max="16384" width="9.140625" style="22"/>
  </cols>
  <sheetData>
    <row r="1" spans="1:9" s="19" customFormat="1" ht="22.5" customHeight="1" x14ac:dyDescent="0.25">
      <c r="A1" s="17" t="s">
        <v>62</v>
      </c>
      <c r="B1" s="18"/>
      <c r="C1" s="18"/>
      <c r="D1" s="18"/>
      <c r="G1" s="4"/>
      <c r="H1" s="18"/>
    </row>
    <row r="2" spans="1:9" s="19" customFormat="1" ht="22.5" customHeight="1" x14ac:dyDescent="0.25">
      <c r="A2" s="18" t="s">
        <v>17</v>
      </c>
      <c r="B2" s="18"/>
      <c r="C2" s="18"/>
      <c r="D2" s="18"/>
      <c r="G2" s="4"/>
      <c r="H2" s="18"/>
    </row>
    <row r="3" spans="1:9" s="20" customFormat="1" ht="39" customHeight="1" x14ac:dyDescent="0.25">
      <c r="A3" s="20" t="s">
        <v>18</v>
      </c>
      <c r="B3" s="20" t="s">
        <v>19</v>
      </c>
      <c r="C3" s="20" t="s">
        <v>20</v>
      </c>
      <c r="D3" s="20" t="s">
        <v>21</v>
      </c>
      <c r="E3" s="20" t="s">
        <v>22</v>
      </c>
      <c r="F3" s="20" t="s">
        <v>63</v>
      </c>
      <c r="G3" s="1" t="s">
        <v>24</v>
      </c>
      <c r="H3" s="20" t="s">
        <v>64</v>
      </c>
      <c r="I3" s="20" t="s">
        <v>26</v>
      </c>
    </row>
    <row r="4" spans="1:9" ht="163.15" customHeight="1" x14ac:dyDescent="0.25">
      <c r="A4" s="20" t="s">
        <v>65</v>
      </c>
      <c r="B4" s="20" t="s">
        <v>50</v>
      </c>
      <c r="C4" s="20" t="s">
        <v>66</v>
      </c>
      <c r="D4" s="33" t="s">
        <v>231</v>
      </c>
      <c r="E4" s="20"/>
      <c r="F4" s="20"/>
      <c r="G4" s="1" t="b">
        <f>IF(Tableau134568[[#This Row],[Réponse]]="Oui",1,IF(Tableau134568[[#This Row],[Réponse]]="Partiellement",0.5,IF(Tableau134568[[#This Row],[Réponse]]="Non",0)))</f>
        <v>0</v>
      </c>
      <c r="H4" s="20" t="s">
        <v>283</v>
      </c>
      <c r="I4" s="20" t="s">
        <v>263</v>
      </c>
    </row>
    <row r="5" spans="1:9" ht="96" customHeight="1" x14ac:dyDescent="0.25">
      <c r="A5" s="20" t="s">
        <v>67</v>
      </c>
      <c r="B5" s="20" t="s">
        <v>50</v>
      </c>
      <c r="C5" s="20" t="s">
        <v>68</v>
      </c>
      <c r="D5" s="33" t="s">
        <v>69</v>
      </c>
      <c r="E5" s="20"/>
      <c r="F5" s="20"/>
      <c r="G5" s="1" t="b">
        <f>IF(Tableau134568[[#This Row],[Réponse]]="Oui",1,IF(Tableau134568[[#This Row],[Réponse]]="Partiellement",0.5,IF(Tableau134568[[#This Row],[Réponse]]="Non",0)))</f>
        <v>0</v>
      </c>
      <c r="H5" s="20" t="s">
        <v>70</v>
      </c>
      <c r="I5" s="20" t="s">
        <v>270</v>
      </c>
    </row>
    <row r="6" spans="1:9" ht="114" customHeight="1" x14ac:dyDescent="0.25">
      <c r="A6" s="20" t="s">
        <v>72</v>
      </c>
      <c r="B6" s="20" t="s">
        <v>50</v>
      </c>
      <c r="C6" s="20" t="s">
        <v>73</v>
      </c>
      <c r="D6" s="70" t="s">
        <v>74</v>
      </c>
      <c r="E6" s="20"/>
      <c r="F6" s="20"/>
      <c r="G6" s="1" t="b">
        <f>IF(Tableau134568[[#This Row],[Réponse]]="Oui",1,IF(Tableau134568[[#This Row],[Réponse]]="Partiellement",0.5,IF(Tableau134568[[#This Row],[Réponse]]="Non",0)))</f>
        <v>0</v>
      </c>
      <c r="H6" s="20" t="s">
        <v>70</v>
      </c>
      <c r="I6" s="20" t="s">
        <v>270</v>
      </c>
    </row>
    <row r="7" spans="1:9" ht="92.25" customHeight="1" x14ac:dyDescent="0.25">
      <c r="A7" s="20" t="s">
        <v>76</v>
      </c>
      <c r="B7" s="20" t="s">
        <v>50</v>
      </c>
      <c r="C7" s="20" t="s">
        <v>77</v>
      </c>
      <c r="D7" s="33" t="s">
        <v>78</v>
      </c>
      <c r="E7" s="20"/>
      <c r="F7" s="20"/>
      <c r="G7" s="1" t="b">
        <f>IF(Tableau134568[[#This Row],[Réponse]]="Oui",1,IF(Tableau134568[[#This Row],[Réponse]]="Partiellement",0.5,IF(Tableau134568[[#This Row],[Réponse]]="Non",0)))</f>
        <v>0</v>
      </c>
      <c r="H7" s="20" t="s">
        <v>284</v>
      </c>
      <c r="I7" s="20" t="s">
        <v>71</v>
      </c>
    </row>
    <row r="8" spans="1:9" ht="106.15" customHeight="1" x14ac:dyDescent="0.25">
      <c r="A8" s="20" t="s">
        <v>80</v>
      </c>
      <c r="B8" s="20" t="s">
        <v>50</v>
      </c>
      <c r="C8" s="20" t="s">
        <v>276</v>
      </c>
      <c r="D8" s="33" t="s">
        <v>277</v>
      </c>
      <c r="E8" s="20"/>
      <c r="F8" s="20"/>
      <c r="G8" s="1" t="b">
        <f>IF(Tableau134568[[#This Row],[Réponse]]="Oui",1,IF(Tableau134568[[#This Row],[Réponse]]="Partiellement",0.5,IF(Tableau134568[[#This Row],[Réponse]]="Non",0)))</f>
        <v>0</v>
      </c>
      <c r="H8" s="20" t="s">
        <v>285</v>
      </c>
      <c r="I8" s="20" t="s">
        <v>279</v>
      </c>
    </row>
    <row r="9" spans="1:9" ht="89.45" customHeight="1" x14ac:dyDescent="0.25">
      <c r="C9" s="20" t="s">
        <v>275</v>
      </c>
      <c r="D9" s="33" t="s">
        <v>278</v>
      </c>
      <c r="E9" s="20"/>
      <c r="F9" s="20"/>
      <c r="G9" s="1" t="b">
        <f>IF(Tableau134568[[#This Row],[Réponse]]="Oui",1,IF(Tableau134568[[#This Row],[Réponse]]="Partiellement",0.5,IF(Tableau134568[[#This Row],[Réponse]]="Non",0)))</f>
        <v>0</v>
      </c>
      <c r="H9" s="20" t="s">
        <v>280</v>
      </c>
      <c r="I9" s="20" t="s">
        <v>279</v>
      </c>
    </row>
    <row r="10" spans="1:9" ht="116.25" customHeight="1" x14ac:dyDescent="0.25">
      <c r="C10" s="20" t="s">
        <v>81</v>
      </c>
      <c r="D10" s="33" t="s">
        <v>82</v>
      </c>
      <c r="E10" s="20"/>
      <c r="F10" s="20"/>
      <c r="G10" s="1" t="b">
        <f>IF(Tableau134568[[#This Row],[Réponse]]="Oui",1,IF(Tableau134568[[#This Row],[Réponse]]="Partiellement",0.5,IF(Tableau134568[[#This Row],[Réponse]]="Non",0)))</f>
        <v>0</v>
      </c>
      <c r="H10" s="20" t="s">
        <v>83</v>
      </c>
      <c r="I10" s="25" t="s">
        <v>84</v>
      </c>
    </row>
    <row r="11" spans="1:9" ht="90" x14ac:dyDescent="0.25">
      <c r="C11" s="20" t="s">
        <v>85</v>
      </c>
      <c r="D11" s="33" t="s">
        <v>86</v>
      </c>
      <c r="E11" s="20"/>
      <c r="F11" s="20"/>
      <c r="G11" s="1" t="b">
        <f>IF(Tableau134568[[#This Row],[Réponse]]="Oui",1,IF(Tableau134568[[#This Row],[Réponse]]="Partiellement",0.5,IF(Tableau134568[[#This Row],[Réponse]]="Non",0)))</f>
        <v>0</v>
      </c>
      <c r="H11" s="20" t="s">
        <v>87</v>
      </c>
      <c r="I11" s="25" t="s">
        <v>84</v>
      </c>
    </row>
    <row r="12" spans="1:9" ht="102" customHeight="1" x14ac:dyDescent="0.25">
      <c r="C12" s="20" t="s">
        <v>88</v>
      </c>
      <c r="D12" s="33" t="s">
        <v>89</v>
      </c>
      <c r="E12" s="20"/>
      <c r="F12" s="20"/>
      <c r="G12" s="1" t="b">
        <f>IF(Tableau134568[[#This Row],[Réponse]]="Oui",1,IF(Tableau134568[[#This Row],[Réponse]]="Partiellement",0.5,IF(Tableau134568[[#This Row],[Réponse]]="Non",0)))</f>
        <v>0</v>
      </c>
      <c r="H12" s="20" t="s">
        <v>91</v>
      </c>
      <c r="I12" s="25" t="s">
        <v>84</v>
      </c>
    </row>
    <row r="13" spans="1:9" ht="153.75" customHeight="1" x14ac:dyDescent="0.25">
      <c r="C13" s="20" t="s">
        <v>92</v>
      </c>
      <c r="D13" s="33" t="s">
        <v>229</v>
      </c>
      <c r="E13" s="20"/>
      <c r="F13" s="20"/>
      <c r="G13" s="1" t="b">
        <f>IF(Tableau134568[[#This Row],[Réponse]]="Oui",1,IF(Tableau134568[[#This Row],[Réponse]]="Partiellement",0.5,IF(Tableau134568[[#This Row],[Réponse]]="Non",0)))</f>
        <v>0</v>
      </c>
      <c r="H13" s="20" t="s">
        <v>87</v>
      </c>
      <c r="I13" s="25" t="s">
        <v>84</v>
      </c>
    </row>
    <row r="14" spans="1:9" ht="124.5" customHeight="1" x14ac:dyDescent="0.25">
      <c r="A14" s="20" t="s">
        <v>49</v>
      </c>
      <c r="B14" s="20" t="s">
        <v>50</v>
      </c>
      <c r="C14" s="20" t="s">
        <v>93</v>
      </c>
      <c r="D14" s="33" t="s">
        <v>230</v>
      </c>
      <c r="E14" s="20"/>
      <c r="F14" s="20"/>
      <c r="G14" s="1" t="b">
        <f>IF(Tableau134568[[#This Row],[Réponse]]="Oui",1,IF(Tableau134568[[#This Row],[Réponse]]="Partiellement",0.5,IF(Tableau134568[[#This Row],[Réponse]]="Non",0)))</f>
        <v>0</v>
      </c>
      <c r="H14" s="20" t="s">
        <v>94</v>
      </c>
      <c r="I14" s="20" t="s">
        <v>95</v>
      </c>
    </row>
    <row r="15" spans="1:9" ht="110.25" customHeight="1" x14ac:dyDescent="0.25">
      <c r="C15" s="20" t="s">
        <v>96</v>
      </c>
      <c r="D15" s="33" t="s">
        <v>97</v>
      </c>
      <c r="E15" s="20"/>
      <c r="F15" s="20" t="s">
        <v>98</v>
      </c>
      <c r="G15" s="1" t="b">
        <f>IF(Tableau134568[[#This Row],[Réponse]]="Oui",1,IF(Tableau134568[[#This Row],[Réponse]]="Partiellement",0.5,IF(Tableau134568[[#This Row],[Réponse]]="Non",0)))</f>
        <v>0</v>
      </c>
      <c r="H15" s="20" t="s">
        <v>94</v>
      </c>
      <c r="I15" s="20" t="s">
        <v>99</v>
      </c>
    </row>
    <row r="16" spans="1:9" ht="142.15" customHeight="1" x14ac:dyDescent="0.25">
      <c r="C16" s="20" t="s">
        <v>100</v>
      </c>
      <c r="D16" s="33" t="s">
        <v>101</v>
      </c>
      <c r="E16" s="20"/>
      <c r="F16" s="20"/>
      <c r="G16" s="1" t="b">
        <f>IF(Tableau134568[[#This Row],[Réponse]]="Oui",1,IF(Tableau134568[[#This Row],[Réponse]]="Partiellement",0.5,IF(Tableau134568[[#This Row],[Réponse]]="Non",0)))</f>
        <v>0</v>
      </c>
      <c r="H16" s="20" t="s">
        <v>287</v>
      </c>
      <c r="I16" s="20" t="s">
        <v>99</v>
      </c>
    </row>
    <row r="17" spans="1:9" ht="120" customHeight="1" x14ac:dyDescent="0.25">
      <c r="A17" s="20" t="s">
        <v>102</v>
      </c>
      <c r="B17" s="20" t="s">
        <v>50</v>
      </c>
      <c r="C17" s="20" t="s">
        <v>103</v>
      </c>
      <c r="D17" s="33" t="s">
        <v>104</v>
      </c>
      <c r="E17" s="20"/>
      <c r="F17" s="20" t="s">
        <v>105</v>
      </c>
      <c r="G17" s="1" t="b">
        <f>IF(Tableau134568[[#This Row],[Réponse]]="Oui",1,IF(Tableau134568[[#This Row],[Réponse]]="Partiellement",0.5,IF(Tableau134568[[#This Row],[Réponse]]="Non",0)))</f>
        <v>0</v>
      </c>
      <c r="H17" s="71"/>
      <c r="I17" s="20" t="s">
        <v>106</v>
      </c>
    </row>
    <row r="18" spans="1:9" ht="270" customHeight="1" x14ac:dyDescent="0.25">
      <c r="C18" s="20" t="s">
        <v>107</v>
      </c>
      <c r="D18" s="33" t="s">
        <v>108</v>
      </c>
      <c r="E18" s="20"/>
      <c r="F18" s="20"/>
      <c r="G18" s="1" t="b">
        <f>IF(Tableau134568[[#This Row],[Réponse]]="Oui",1,IF(Tableau134568[[#This Row],[Réponse]]="Partiellement",0.5,IF(Tableau134568[[#This Row],[Réponse]]="Non",0)))</f>
        <v>0</v>
      </c>
      <c r="H18" s="20" t="s">
        <v>288</v>
      </c>
      <c r="I18" s="72" t="s">
        <v>109</v>
      </c>
    </row>
    <row r="19" spans="1:9" ht="90.6" customHeight="1" x14ac:dyDescent="0.25">
      <c r="C19" s="20" t="s">
        <v>110</v>
      </c>
      <c r="D19" s="33" t="s">
        <v>111</v>
      </c>
      <c r="E19" s="20"/>
      <c r="F19" s="20"/>
      <c r="G19" s="1" t="b">
        <f>IF(Tableau134568[[#This Row],[Réponse]]="Oui",1,IF(Tableau134568[[#This Row],[Réponse]]="Partiellement",0.5,IF(Tableau134568[[#This Row],[Réponse]]="Non",0)))</f>
        <v>0</v>
      </c>
      <c r="H19" s="20" t="s">
        <v>70</v>
      </c>
      <c r="I19" s="72" t="s">
        <v>71</v>
      </c>
    </row>
    <row r="20" spans="1:9" ht="136.5" customHeight="1" x14ac:dyDescent="0.25">
      <c r="A20" s="20" t="s">
        <v>112</v>
      </c>
      <c r="B20" s="20" t="s">
        <v>50</v>
      </c>
      <c r="C20" s="20" t="s">
        <v>113</v>
      </c>
      <c r="D20" s="33" t="s">
        <v>114</v>
      </c>
      <c r="E20" s="20"/>
      <c r="F20" s="20"/>
      <c r="G20" s="1" t="b">
        <f>IF(Tableau134568[[#This Row],[Réponse]]="Oui",1,IF(Tableau134568[[#This Row],[Réponse]]="Partiellement",0.5,IF(Tableau134568[[#This Row],[Réponse]]="Non",0)))</f>
        <v>0</v>
      </c>
      <c r="H20" s="20" t="s">
        <v>115</v>
      </c>
      <c r="I20" s="20" t="s">
        <v>116</v>
      </c>
    </row>
    <row r="22" spans="1:9" ht="18.75" x14ac:dyDescent="0.25">
      <c r="A22" s="17" t="s">
        <v>255</v>
      </c>
      <c r="B22" s="26"/>
      <c r="C22" s="26"/>
    </row>
    <row r="23" spans="1:9" ht="18.75" x14ac:dyDescent="0.25">
      <c r="A23" s="73" t="s">
        <v>117</v>
      </c>
      <c r="B23" s="26"/>
      <c r="C23" s="26"/>
    </row>
    <row r="24" spans="1:9" x14ac:dyDescent="0.25">
      <c r="A24" s="22"/>
    </row>
    <row r="25" spans="1:9" ht="51" customHeight="1" x14ac:dyDescent="0.25">
      <c r="A25" s="28" t="s">
        <v>59</v>
      </c>
      <c r="B25" s="29" t="s">
        <v>19</v>
      </c>
      <c r="C25" s="29" t="s">
        <v>60</v>
      </c>
    </row>
    <row r="26" spans="1:9" ht="330" customHeight="1" x14ac:dyDescent="0.25">
      <c r="A26" s="20" t="s">
        <v>65</v>
      </c>
      <c r="B26" s="20" t="s">
        <v>50</v>
      </c>
      <c r="C26" s="20" t="s">
        <v>118</v>
      </c>
    </row>
    <row r="27" spans="1:9" ht="283.14999999999998" customHeight="1" x14ac:dyDescent="0.25">
      <c r="A27" s="30" t="s">
        <v>67</v>
      </c>
      <c r="B27" s="20" t="s">
        <v>50</v>
      </c>
      <c r="C27" s="20" t="s">
        <v>119</v>
      </c>
    </row>
    <row r="28" spans="1:9" ht="180" customHeight="1" x14ac:dyDescent="0.25">
      <c r="A28" s="30" t="s">
        <v>72</v>
      </c>
      <c r="B28" s="20" t="s">
        <v>50</v>
      </c>
      <c r="C28" s="20" t="s">
        <v>120</v>
      </c>
    </row>
    <row r="29" spans="1:9" ht="224.45" customHeight="1" x14ac:dyDescent="0.25">
      <c r="A29" s="30" t="s">
        <v>76</v>
      </c>
      <c r="B29" s="20" t="s">
        <v>50</v>
      </c>
      <c r="C29" s="20" t="s">
        <v>121</v>
      </c>
    </row>
    <row r="30" spans="1:9" ht="81" customHeight="1" x14ac:dyDescent="0.25">
      <c r="A30" s="30" t="s">
        <v>49</v>
      </c>
      <c r="B30" s="20" t="s">
        <v>50</v>
      </c>
      <c r="C30" s="32" t="s">
        <v>122</v>
      </c>
      <c r="D30" s="22"/>
      <c r="I30" s="22"/>
    </row>
    <row r="31" spans="1:9" ht="81" customHeight="1" x14ac:dyDescent="0.25">
      <c r="A31" s="30" t="s">
        <v>52</v>
      </c>
      <c r="B31" s="20" t="s">
        <v>50</v>
      </c>
      <c r="C31" s="20" t="s">
        <v>123</v>
      </c>
      <c r="D31" s="22"/>
      <c r="I31" s="22"/>
    </row>
    <row r="32" spans="1:9" ht="202.15" customHeight="1" x14ac:dyDescent="0.25">
      <c r="A32" s="30" t="s">
        <v>112</v>
      </c>
      <c r="B32" s="32" t="s">
        <v>50</v>
      </c>
      <c r="C32" s="20" t="s">
        <v>124</v>
      </c>
    </row>
  </sheetData>
  <sheetProtection algorithmName="SHA-512" hashValue="9wyCkPDQ/g7pBLVzTAiaAbC7QPryIre/MgIjyBsnxJArOB+1clUyu0sMhF7GwuLpQYrFFLc65vq5W494flwO1A==" saltValue="tOk98vqtCsih910u1Rnf5Q==" spinCount="100000" sheet="1" objects="1" scenarios="1" formatCells="0" formatColumns="0" formatRows="0"/>
  <phoneticPr fontId="10" type="noConversion"/>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D117D85B-C6D2-49C5-B3DD-D21EC939662E}">
          <x14:formula1>
            <xm:f>'Liste déroulante'!$A$1:$A$4</xm:f>
          </x14:formula1>
          <xm:sqref>E4:E20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53D5A-AC15-4202-8C9F-C00FCA6BF700}">
  <sheetPr>
    <tabColor theme="7" tint="0.79998168889431442"/>
  </sheetPr>
  <dimension ref="A1:H10"/>
  <sheetViews>
    <sheetView zoomScale="90" zoomScaleNormal="90" workbookViewId="0">
      <pane xSplit="1" ySplit="3" topLeftCell="B4" activePane="bottomRight" state="frozenSplit"/>
      <selection pane="topRight" activeCell="E1" sqref="E1"/>
      <selection pane="bottomLeft" activeCell="A2" sqref="A2"/>
      <selection pane="bottomRight" activeCell="H4" sqref="H4"/>
    </sheetView>
  </sheetViews>
  <sheetFormatPr baseColWidth="10" defaultColWidth="9.140625" defaultRowHeight="15" x14ac:dyDescent="0.25"/>
  <cols>
    <col min="1" max="1" width="48.85546875" style="20" customWidth="1"/>
    <col min="2" max="2" width="10.85546875" style="20" customWidth="1"/>
    <col min="3" max="3" width="57.85546875" style="20" customWidth="1"/>
    <col min="4" max="4" width="43.7109375" style="20" customWidth="1"/>
    <col min="5" max="5" width="18.7109375" style="22" customWidth="1"/>
    <col min="6" max="6" width="32.7109375" style="22" customWidth="1"/>
    <col min="7" max="7" width="11.42578125" style="2" hidden="1" customWidth="1"/>
    <col min="8" max="8" width="47.42578125" style="22" customWidth="1"/>
    <col min="9" max="16384" width="9.140625" style="22"/>
  </cols>
  <sheetData>
    <row r="1" spans="1:8" s="19" customFormat="1" ht="22.5" customHeight="1" x14ac:dyDescent="0.25">
      <c r="A1" s="17" t="s">
        <v>144</v>
      </c>
      <c r="B1" s="18"/>
      <c r="C1" s="18"/>
      <c r="D1" s="18"/>
      <c r="G1" s="4"/>
    </row>
    <row r="2" spans="1:8" s="19" customFormat="1" ht="22.5" customHeight="1" x14ac:dyDescent="0.25">
      <c r="A2" s="19" t="s">
        <v>145</v>
      </c>
      <c r="B2" s="18"/>
      <c r="C2" s="18"/>
      <c r="D2" s="18"/>
      <c r="G2" s="4"/>
    </row>
    <row r="3" spans="1:8" s="20" customFormat="1" ht="30" x14ac:dyDescent="0.25">
      <c r="A3" s="20" t="s">
        <v>18</v>
      </c>
      <c r="B3" s="20" t="s">
        <v>19</v>
      </c>
      <c r="C3" s="20" t="s">
        <v>20</v>
      </c>
      <c r="D3" s="20" t="s">
        <v>21</v>
      </c>
      <c r="E3" s="20" t="s">
        <v>22</v>
      </c>
      <c r="F3" s="20" t="s">
        <v>23</v>
      </c>
      <c r="G3" s="1" t="s">
        <v>24</v>
      </c>
      <c r="H3" s="20" t="s">
        <v>26</v>
      </c>
    </row>
    <row r="4" spans="1:8" ht="185.25" customHeight="1" x14ac:dyDescent="0.25">
      <c r="A4" s="20" t="s">
        <v>146</v>
      </c>
      <c r="B4" s="20" t="s">
        <v>50</v>
      </c>
      <c r="C4" s="20" t="s">
        <v>147</v>
      </c>
      <c r="D4" s="33" t="s">
        <v>148</v>
      </c>
      <c r="E4" s="20"/>
      <c r="F4" s="20"/>
      <c r="G4" s="1" t="b">
        <f>IF(Tableau134562[[#This Row],[Réponse]]="Oui",1,IF(Tableau134562[[#This Row],[Réponse]]="Partiellement",0.5,IF(Tableau134562[[#This Row],[Réponse]]="Non",0)))</f>
        <v>0</v>
      </c>
      <c r="H4" s="20" t="s">
        <v>149</v>
      </c>
    </row>
    <row r="7" spans="1:8" ht="18.75" x14ac:dyDescent="0.25">
      <c r="A7" s="17" t="s">
        <v>150</v>
      </c>
    </row>
    <row r="9" spans="1:8" ht="30" x14ac:dyDescent="0.25">
      <c r="A9" s="28" t="s">
        <v>59</v>
      </c>
      <c r="B9" s="29" t="s">
        <v>19</v>
      </c>
      <c r="C9" s="29" t="s">
        <v>60</v>
      </c>
    </row>
    <row r="10" spans="1:8" ht="45" x14ac:dyDescent="0.25">
      <c r="A10" s="30" t="s">
        <v>146</v>
      </c>
      <c r="B10" s="32" t="s">
        <v>50</v>
      </c>
      <c r="C10" s="32" t="s">
        <v>151</v>
      </c>
    </row>
  </sheetData>
  <sheetProtection algorithmName="SHA-512" hashValue="uJEkw6/pMo2ZR6eCYIb8pHDdtaALz2J10O7T/94OYETV+p0u8noH5NkM1tOH/8fyWlwwpfgqHdEWC/EwG0UtnA==" saltValue="7qXCWWqppcvUJnFfBYsqww==" spinCount="100000" sheet="1" objects="1" scenarios="1" formatCells="0" formatColumns="0" formatRows="0"/>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3AC0C36E-2E6E-4D95-B053-8159AC29A7CB}">
          <x14:formula1>
            <xm:f>'Liste déroulante'!$A$1:$A$4</xm:f>
          </x14:formula1>
          <xm:sqref>E4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F7EE3-47AD-4CD2-8849-8E9EE6F2E139}">
  <sheetPr>
    <tabColor theme="7" tint="0.79998168889431442"/>
  </sheetPr>
  <dimension ref="A1:I12"/>
  <sheetViews>
    <sheetView zoomScale="80" zoomScaleNormal="80" workbookViewId="0">
      <pane xSplit="1" ySplit="3" topLeftCell="B4" activePane="bottomRight" state="frozenSplit"/>
      <selection pane="topRight" activeCell="E1" sqref="E1"/>
      <selection pane="bottomLeft" activeCell="A2" sqref="A2"/>
      <selection pane="bottomRight" activeCell="H6" sqref="H6"/>
    </sheetView>
  </sheetViews>
  <sheetFormatPr baseColWidth="10" defaultColWidth="9.140625" defaultRowHeight="15" x14ac:dyDescent="0.25"/>
  <cols>
    <col min="1" max="1" width="45" style="20" customWidth="1"/>
    <col min="2" max="2" width="10.85546875" style="20" customWidth="1"/>
    <col min="3" max="3" width="61.85546875" style="20" customWidth="1"/>
    <col min="4" max="4" width="61.28515625" style="20" customWidth="1"/>
    <col min="5" max="5" width="25.5703125" style="20" customWidth="1"/>
    <col min="6" max="6" width="35" style="20" customWidth="1"/>
    <col min="7" max="7" width="14.7109375" style="1" hidden="1" customWidth="1"/>
    <col min="8" max="8" width="53.140625" style="22" customWidth="1"/>
    <col min="9" max="9" width="53.7109375" style="22" customWidth="1"/>
    <col min="10" max="16384" width="9.140625" style="22"/>
  </cols>
  <sheetData>
    <row r="1" spans="1:9" s="19" customFormat="1" ht="22.5" customHeight="1" x14ac:dyDescent="0.25">
      <c r="A1" s="17" t="s">
        <v>125</v>
      </c>
      <c r="B1" s="18"/>
      <c r="C1" s="18"/>
      <c r="D1" s="18"/>
      <c r="E1" s="18"/>
      <c r="F1" s="18"/>
      <c r="G1" s="3"/>
    </row>
    <row r="2" spans="1:9" s="19" customFormat="1" ht="22.5" customHeight="1" x14ac:dyDescent="0.25">
      <c r="A2" s="19" t="s">
        <v>17</v>
      </c>
      <c r="B2" s="18"/>
      <c r="C2" s="18"/>
      <c r="D2" s="18"/>
      <c r="E2" s="18"/>
      <c r="F2" s="18"/>
      <c r="G2" s="3"/>
    </row>
    <row r="3" spans="1:9" s="20" customFormat="1" ht="30" x14ac:dyDescent="0.25">
      <c r="A3" s="20" t="s">
        <v>18</v>
      </c>
      <c r="B3" s="20" t="s">
        <v>19</v>
      </c>
      <c r="C3" s="20" t="s">
        <v>20</v>
      </c>
      <c r="D3" s="20" t="s">
        <v>21</v>
      </c>
      <c r="E3" s="20" t="s">
        <v>22</v>
      </c>
      <c r="F3" s="20" t="s">
        <v>23</v>
      </c>
      <c r="G3" s="1" t="s">
        <v>24</v>
      </c>
      <c r="H3" s="20" t="s">
        <v>64</v>
      </c>
      <c r="I3" s="20" t="s">
        <v>26</v>
      </c>
    </row>
    <row r="4" spans="1:9" ht="128.25" customHeight="1" x14ac:dyDescent="0.25">
      <c r="A4" s="20" t="s">
        <v>126</v>
      </c>
      <c r="B4" s="20" t="s">
        <v>50</v>
      </c>
      <c r="C4" s="20" t="s">
        <v>127</v>
      </c>
      <c r="D4" s="33" t="s">
        <v>128</v>
      </c>
      <c r="E4" s="33"/>
      <c r="F4" s="34"/>
      <c r="G4" s="1" t="b">
        <f>IF(Tableau134567[[#This Row],[Réponse]] ="Oui",1,IF(Tableau134567[[#This Row],[Réponse]] ="Partiellement",0.5,IF(Tableau134567[[#This Row],[Réponse]] ="Non",0)))</f>
        <v>0</v>
      </c>
      <c r="H4" s="20" t="s">
        <v>129</v>
      </c>
      <c r="I4" s="23" t="s">
        <v>130</v>
      </c>
    </row>
    <row r="5" spans="1:9" ht="94.5" customHeight="1" x14ac:dyDescent="0.25">
      <c r="C5" s="20" t="s">
        <v>131</v>
      </c>
      <c r="D5" s="33" t="s">
        <v>132</v>
      </c>
      <c r="E5" s="33"/>
      <c r="F5" s="34"/>
      <c r="G5" s="1" t="b">
        <f>IF(Tableau134567[[#This Row],[Réponse]] ="Oui",1,IF(Tableau134567[[#This Row],[Réponse]] ="Partiellement",0.5,IF(Tableau134567[[#This Row],[Réponse]] ="Non",0)))</f>
        <v>0</v>
      </c>
      <c r="H5" s="20" t="s">
        <v>133</v>
      </c>
      <c r="I5" s="20" t="s">
        <v>134</v>
      </c>
    </row>
    <row r="6" spans="1:9" ht="110.25" customHeight="1" x14ac:dyDescent="0.25">
      <c r="C6" s="20" t="s">
        <v>135</v>
      </c>
      <c r="D6" s="33" t="s">
        <v>136</v>
      </c>
      <c r="E6" s="33"/>
      <c r="F6" s="34"/>
      <c r="G6" s="1" t="b">
        <f>IF(Tableau134567[[#This Row],[Réponse]] ="Oui",1,IF(Tableau134567[[#This Row],[Réponse]] ="Partiellement",0.5,IF(Tableau134567[[#This Row],[Réponse]] ="Non",0)))</f>
        <v>0</v>
      </c>
      <c r="H6" s="20"/>
      <c r="I6" s="20" t="s">
        <v>137</v>
      </c>
    </row>
    <row r="7" spans="1:9" ht="88.5" customHeight="1" x14ac:dyDescent="0.25">
      <c r="C7" s="20" t="s">
        <v>138</v>
      </c>
      <c r="D7" s="33" t="s">
        <v>139</v>
      </c>
      <c r="E7" s="33"/>
      <c r="F7" s="34"/>
      <c r="G7" s="1" t="b">
        <f>IF(Tableau134567[[#This Row],[Réponse]] ="Oui",1,IF(Tableau134567[[#This Row],[Réponse]] ="Partiellement",0.5,IF(Tableau134567[[#This Row],[Réponse]] ="Non",0)))</f>
        <v>0</v>
      </c>
      <c r="H7" s="20"/>
      <c r="I7" s="20" t="s">
        <v>140</v>
      </c>
    </row>
    <row r="9" spans="1:9" ht="18.75" x14ac:dyDescent="0.25">
      <c r="A9" s="17" t="s">
        <v>141</v>
      </c>
      <c r="B9" s="26"/>
    </row>
    <row r="10" spans="1:9" x14ac:dyDescent="0.25">
      <c r="A10" s="35" t="s">
        <v>142</v>
      </c>
    </row>
    <row r="11" spans="1:9" ht="74.25" customHeight="1" x14ac:dyDescent="0.25">
      <c r="A11" s="28" t="s">
        <v>59</v>
      </c>
      <c r="B11" s="29" t="s">
        <v>19</v>
      </c>
      <c r="C11" s="29" t="s">
        <v>60</v>
      </c>
    </row>
    <row r="12" spans="1:9" ht="214.5" customHeight="1" x14ac:dyDescent="0.25">
      <c r="A12" s="36" t="s">
        <v>126</v>
      </c>
      <c r="B12" s="37" t="s">
        <v>50</v>
      </c>
      <c r="C12" s="20" t="s">
        <v>143</v>
      </c>
    </row>
  </sheetData>
  <sheetProtection algorithmName="SHA-512" hashValue="ktbwmKvTQuI21lHYhn0d/id6R2GHr52XXZLFRj2BlqlHWh03KjPwZ/M+SnZGNtNJkk6p3oK2wurcFGvp4saUlQ==" saltValue="xobm8V59YfU+AUtZAEGsGg==" spinCount="100000" sheet="1" objects="1" scenarios="1" formatCells="0" formatColumns="0" formatRows="0"/>
  <hyperlinks>
    <hyperlink ref="A10" r:id="rId1" xr:uid="{9AA535FF-68A6-4139-92F0-D25AA3CFEE43}"/>
  </hyperlinks>
  <pageMargins left="0.7" right="0.7" top="0.75" bottom="0.75" header="0.3" footer="0.3"/>
  <pageSetup orientation="portrait"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8C1ACEE2-D2EA-42DE-8A1C-CB456F0C4CA2}">
          <x14:formula1>
            <xm:f>'Liste déroulante'!$A$1:$A$4</xm:f>
          </x14:formula1>
          <xm:sqref>E4:E7</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071DD-1F53-4EB2-8BD9-C58AC83FEF77}">
  <sheetPr>
    <tabColor theme="9" tint="0.79998168889431442"/>
  </sheetPr>
  <dimension ref="A1:I15"/>
  <sheetViews>
    <sheetView zoomScale="80" zoomScaleNormal="80" workbookViewId="0">
      <pane xSplit="1" ySplit="3" topLeftCell="B4" activePane="bottomRight" state="frozenSplit"/>
      <selection pane="topRight" activeCell="E1" sqref="E1"/>
      <selection pane="bottomLeft" activeCell="A2" sqref="A2"/>
      <selection pane="bottomRight" activeCell="I9" sqref="I9"/>
    </sheetView>
  </sheetViews>
  <sheetFormatPr baseColWidth="10" defaultColWidth="9.140625" defaultRowHeight="15" x14ac:dyDescent="0.25"/>
  <cols>
    <col min="1" max="1" width="42.140625" style="20" customWidth="1"/>
    <col min="2" max="2" width="11.42578125" style="20" customWidth="1"/>
    <col min="3" max="3" width="57.85546875" style="20" customWidth="1"/>
    <col min="4" max="4" width="49.28515625" style="22" customWidth="1"/>
    <col min="5" max="5" width="17.5703125" style="38" customWidth="1"/>
    <col min="6" max="6" width="35.28515625" style="22" customWidth="1"/>
    <col min="7" max="7" width="13" style="2" hidden="1" customWidth="1"/>
    <col min="8" max="8" width="54.42578125" style="22" customWidth="1"/>
    <col min="9" max="9" width="58.7109375" style="22" customWidth="1"/>
    <col min="10" max="16384" width="9.140625" style="22"/>
  </cols>
  <sheetData>
    <row r="1" spans="1:9" s="19" customFormat="1" ht="22.5" customHeight="1" x14ac:dyDescent="0.25">
      <c r="A1" s="17" t="s">
        <v>152</v>
      </c>
      <c r="B1" s="18"/>
      <c r="C1" s="18"/>
      <c r="G1" s="4"/>
    </row>
    <row r="2" spans="1:9" s="19" customFormat="1" ht="22.5" customHeight="1" x14ac:dyDescent="0.25">
      <c r="A2" s="19" t="s">
        <v>17</v>
      </c>
      <c r="B2" s="18"/>
      <c r="C2" s="18"/>
      <c r="G2" s="4"/>
    </row>
    <row r="3" spans="1:9" s="20" customFormat="1" ht="30" x14ac:dyDescent="0.25">
      <c r="A3" s="20" t="s">
        <v>59</v>
      </c>
      <c r="B3" s="20" t="s">
        <v>19</v>
      </c>
      <c r="C3" s="20" t="s">
        <v>20</v>
      </c>
      <c r="D3" s="20" t="s">
        <v>21</v>
      </c>
      <c r="E3" s="20" t="s">
        <v>22</v>
      </c>
      <c r="F3" s="20" t="s">
        <v>23</v>
      </c>
      <c r="G3" s="1" t="s">
        <v>24</v>
      </c>
      <c r="H3" s="20" t="s">
        <v>25</v>
      </c>
      <c r="I3" s="20" t="s">
        <v>26</v>
      </c>
    </row>
    <row r="4" spans="1:9" ht="118.5" customHeight="1" x14ac:dyDescent="0.25">
      <c r="A4" s="20" t="s">
        <v>153</v>
      </c>
      <c r="B4" s="20" t="s">
        <v>50</v>
      </c>
      <c r="C4" s="20" t="s">
        <v>154</v>
      </c>
      <c r="D4" s="33" t="s">
        <v>155</v>
      </c>
      <c r="E4" s="20"/>
      <c r="F4" s="20"/>
      <c r="G4" s="1" t="b">
        <f>IF(Tableau1345[[#This Row],[Réponse]]="Oui",1,IF(Tableau1345[[#This Row],[Réponse]]="Partiellement",0.5,IF(Tableau1345[[#This Row],[Réponse]]="Non",0)))</f>
        <v>0</v>
      </c>
      <c r="H4" s="20" t="s">
        <v>156</v>
      </c>
      <c r="I4" s="20" t="s">
        <v>157</v>
      </c>
    </row>
    <row r="5" spans="1:9" ht="114" customHeight="1" x14ac:dyDescent="0.25">
      <c r="C5" s="20" t="s">
        <v>158</v>
      </c>
      <c r="D5" s="33" t="s">
        <v>159</v>
      </c>
      <c r="E5" s="20"/>
      <c r="F5" s="20"/>
      <c r="G5" s="1" t="b">
        <f>IF(Tableau1345[[#This Row],[Réponse]]="Oui",1,IF(Tableau1345[[#This Row],[Réponse]]="Partiellement",0.5,IF(Tableau1345[[#This Row],[Réponse]]="Non",0)))</f>
        <v>0</v>
      </c>
      <c r="H5" s="20" t="s">
        <v>282</v>
      </c>
      <c r="I5" s="20" t="s">
        <v>157</v>
      </c>
    </row>
    <row r="6" spans="1:9" ht="115.5" customHeight="1" x14ac:dyDescent="0.25">
      <c r="C6" s="20" t="s">
        <v>160</v>
      </c>
      <c r="D6" s="33" t="s">
        <v>161</v>
      </c>
      <c r="E6" s="20"/>
      <c r="F6" s="20"/>
      <c r="G6" s="1" t="b">
        <f>IF(Tableau1345[[#This Row],[Réponse]]="Oui",1,IF(Tableau1345[[#This Row],[Réponse]]="Partiellement",0.5,IF(Tableau1345[[#This Row],[Réponse]]="Non",0)))</f>
        <v>0</v>
      </c>
      <c r="H6" s="20" t="s">
        <v>162</v>
      </c>
      <c r="I6" s="20" t="s">
        <v>157</v>
      </c>
    </row>
    <row r="7" spans="1:9" ht="168" customHeight="1" x14ac:dyDescent="0.25">
      <c r="A7" s="20" t="s">
        <v>163</v>
      </c>
      <c r="B7" s="20" t="s">
        <v>50</v>
      </c>
      <c r="C7" s="20" t="s">
        <v>164</v>
      </c>
      <c r="D7" s="33" t="s">
        <v>165</v>
      </c>
      <c r="E7" s="20"/>
      <c r="F7" s="20"/>
      <c r="G7" s="1" t="b">
        <f>IF(Tableau1345[[#This Row],[Réponse]]="Oui",1,IF(Tableau1345[[#This Row],[Réponse]]="Partiellement",0.5,IF(Tableau1345[[#This Row],[Réponse]]="Non",0)))</f>
        <v>0</v>
      </c>
      <c r="H7" s="20" t="s">
        <v>166</v>
      </c>
      <c r="I7" s="20" t="s">
        <v>157</v>
      </c>
    </row>
    <row r="9" spans="1:9" ht="18.75" x14ac:dyDescent="0.25">
      <c r="A9" s="17" t="s">
        <v>255</v>
      </c>
      <c r="B9" s="26"/>
      <c r="C9" s="26"/>
    </row>
    <row r="10" spans="1:9" ht="18.75" x14ac:dyDescent="0.25">
      <c r="A10" s="39" t="s">
        <v>167</v>
      </c>
      <c r="B10" s="26"/>
      <c r="C10" s="26"/>
    </row>
    <row r="11" spans="1:9" ht="54.75" customHeight="1" x14ac:dyDescent="0.25">
      <c r="A11" s="77" t="s">
        <v>168</v>
      </c>
      <c r="B11" s="77"/>
      <c r="C11" s="77"/>
    </row>
    <row r="12" spans="1:9" x14ac:dyDescent="0.25">
      <c r="A12" s="22"/>
    </row>
    <row r="13" spans="1:9" ht="30" x14ac:dyDescent="0.25">
      <c r="A13" s="28" t="s">
        <v>59</v>
      </c>
      <c r="B13" s="29" t="s">
        <v>19</v>
      </c>
      <c r="C13" s="29" t="s">
        <v>60</v>
      </c>
    </row>
    <row r="14" spans="1:9" ht="90" x14ac:dyDescent="0.25">
      <c r="A14" s="40" t="s">
        <v>153</v>
      </c>
      <c r="B14" s="32" t="s">
        <v>50</v>
      </c>
      <c r="C14" s="32" t="s">
        <v>169</v>
      </c>
    </row>
    <row r="15" spans="1:9" ht="135" x14ac:dyDescent="0.25">
      <c r="A15" s="40" t="s">
        <v>163</v>
      </c>
      <c r="B15" s="32" t="s">
        <v>50</v>
      </c>
      <c r="C15" s="37" t="s">
        <v>170</v>
      </c>
    </row>
  </sheetData>
  <sheetProtection algorithmName="SHA-512" hashValue="RHmz5yNSt4LBcPI5tnKKpzA+irMfq+nThC5IfP6dC2GnZ/RqO+FdOacXIvpEnF+8ges/+fKT7QmXvxoMfZBLmQ==" saltValue="n1YZaFhA/QjRyymdQuZnEQ==" spinCount="100000" sheet="1" objects="1" scenarios="1" formatCells="0" formatColumns="0" formatRows="0"/>
  <mergeCells count="1">
    <mergeCell ref="A11:C11"/>
  </mergeCells>
  <pageMargins left="0.7" right="0.7" top="0.75" bottom="0.75" header="0.3" footer="0.3"/>
  <pageSetup orientation="portrait" r:id="rId1"/>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28A0C0B4-67E9-43FD-9162-FBFABC9E62C8}">
          <x14:formula1>
            <xm:f>'Liste déroulante'!$A$1:$A$4</xm:f>
          </x14:formula1>
          <xm:sqref>E4:E7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CA4D9-D6F7-49C3-A573-89DB152282AA}">
  <dimension ref="A1:E11"/>
  <sheetViews>
    <sheetView zoomScale="90" zoomScaleNormal="90" workbookViewId="0">
      <selection activeCell="D6" sqref="D6"/>
    </sheetView>
  </sheetViews>
  <sheetFormatPr baseColWidth="10" defaultColWidth="11.42578125" defaultRowHeight="15" x14ac:dyDescent="0.25"/>
  <cols>
    <col min="1" max="1" width="21.85546875" style="11" customWidth="1"/>
    <col min="2" max="2" width="80.5703125" style="8" customWidth="1"/>
    <col min="3" max="3" width="54.85546875" style="8" customWidth="1"/>
    <col min="4" max="4" width="60.42578125" style="11" customWidth="1"/>
    <col min="5" max="5" width="51.5703125" style="11" customWidth="1"/>
    <col min="6" max="16384" width="11.42578125" style="11"/>
  </cols>
  <sheetData>
    <row r="1" spans="1:5" ht="18.75" x14ac:dyDescent="0.25">
      <c r="A1" s="10" t="s">
        <v>171</v>
      </c>
    </row>
    <row r="2" spans="1:5" ht="19.5" customHeight="1" x14ac:dyDescent="0.25">
      <c r="A2" s="11" t="s">
        <v>172</v>
      </c>
      <c r="B2" s="8" t="s">
        <v>173</v>
      </c>
      <c r="C2" s="8" t="s">
        <v>174</v>
      </c>
      <c r="D2" s="11" t="s">
        <v>175</v>
      </c>
      <c r="E2" s="11" t="s">
        <v>26</v>
      </c>
    </row>
    <row r="3" spans="1:5" ht="120.75" customHeight="1" x14ac:dyDescent="0.25">
      <c r="A3" s="7" t="s">
        <v>176</v>
      </c>
      <c r="B3" s="8" t="s">
        <v>177</v>
      </c>
      <c r="C3" s="8" t="s">
        <v>228</v>
      </c>
      <c r="E3" s="8" t="s">
        <v>267</v>
      </c>
    </row>
    <row r="4" spans="1:5" ht="39" customHeight="1" x14ac:dyDescent="0.25">
      <c r="A4" s="7"/>
      <c r="B4" s="9" t="s">
        <v>232</v>
      </c>
      <c r="E4" s="8" t="s">
        <v>257</v>
      </c>
    </row>
    <row r="5" spans="1:5" ht="95.25" customHeight="1" x14ac:dyDescent="0.25">
      <c r="A5" s="7"/>
      <c r="B5" s="8" t="s">
        <v>178</v>
      </c>
      <c r="C5" s="8" t="s">
        <v>259</v>
      </c>
      <c r="E5" s="8" t="s">
        <v>258</v>
      </c>
    </row>
    <row r="6" spans="1:5" ht="174.6" customHeight="1" x14ac:dyDescent="0.25">
      <c r="A6" s="7" t="s">
        <v>233</v>
      </c>
      <c r="B6" s="8" t="s">
        <v>179</v>
      </c>
      <c r="C6" s="8" t="s">
        <v>260</v>
      </c>
      <c r="E6" s="8" t="s">
        <v>261</v>
      </c>
    </row>
    <row r="7" spans="1:5" ht="69" customHeight="1" x14ac:dyDescent="0.25">
      <c r="A7" s="7" t="s">
        <v>180</v>
      </c>
      <c r="B7" s="9" t="s">
        <v>181</v>
      </c>
      <c r="E7" s="12" t="s">
        <v>264</v>
      </c>
    </row>
    <row r="8" spans="1:5" ht="39" customHeight="1" x14ac:dyDescent="0.25">
      <c r="A8" s="8"/>
      <c r="B8" s="9" t="s">
        <v>182</v>
      </c>
      <c r="E8" s="12" t="s">
        <v>265</v>
      </c>
    </row>
    <row r="9" spans="1:5" ht="39" customHeight="1" x14ac:dyDescent="0.25">
      <c r="A9" s="8"/>
      <c r="B9" s="9" t="s">
        <v>183</v>
      </c>
      <c r="E9" s="12" t="s">
        <v>265</v>
      </c>
    </row>
    <row r="10" spans="1:5" ht="39" customHeight="1" x14ac:dyDescent="0.25">
      <c r="A10" s="8"/>
      <c r="B10" s="8" t="s">
        <v>262</v>
      </c>
      <c r="E10" s="12" t="s">
        <v>266</v>
      </c>
    </row>
    <row r="11" spans="1:5" ht="82.5" customHeight="1" x14ac:dyDescent="0.25">
      <c r="A11" s="13" t="s">
        <v>184</v>
      </c>
      <c r="B11" s="8" t="s">
        <v>234</v>
      </c>
      <c r="E11" s="8" t="s">
        <v>268</v>
      </c>
    </row>
  </sheetData>
  <hyperlinks>
    <hyperlink ref="E10" r:id="rId1" display="esms.numerique@esante-occitanie.fr " xr:uid="{441B4EDA-6CDC-4855-8EC1-38D85065399D}"/>
    <hyperlink ref="E7" r:id="rId2" display="viatrajectoire@esante-occitanie.fr " xr:uid="{6E90C52A-1261-4354-94D7-0292F14A469E}"/>
    <hyperlink ref="E8" r:id="rId3" display="ror@esante-occitanie.fr " xr:uid="{5092289B-F338-4546-8287-D103AA553603}"/>
    <hyperlink ref="E9" r:id="rId4" display="ror@esante-occitanie.fr " xr:uid="{BB659D65-EE2D-4A0D-8F63-49175EB2802D}"/>
  </hyperlinks>
  <pageMargins left="0.7" right="0.7" top="0.75" bottom="0.75" header="0.3" footer="0.3"/>
  <tableParts count="1">
    <tablePart r:id="rId5"/>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BF49A-E383-45FA-880A-6EA8CFACE9C7}">
  <dimension ref="A2:M175"/>
  <sheetViews>
    <sheetView topLeftCell="A20" zoomScaleNormal="100" zoomScalePageLayoutView="80" workbookViewId="0">
      <selection activeCell="O40" sqref="O40"/>
    </sheetView>
  </sheetViews>
  <sheetFormatPr baseColWidth="10" defaultColWidth="11.42578125" defaultRowHeight="15" x14ac:dyDescent="0.25"/>
  <cols>
    <col min="1" max="1" width="26.7109375" style="38" customWidth="1"/>
    <col min="2" max="2" width="12.140625" style="38" customWidth="1"/>
    <col min="3" max="4" width="11.42578125" style="38"/>
    <col min="5" max="5" width="13" style="38" customWidth="1"/>
    <col min="6" max="6" width="13.42578125" style="38" customWidth="1"/>
    <col min="7" max="7" width="11.42578125" style="38"/>
    <col min="8" max="8" width="7.42578125" style="38" customWidth="1"/>
    <col min="9" max="9" width="11.42578125" style="38"/>
    <col min="10" max="10" width="12.85546875" style="38" customWidth="1"/>
    <col min="11" max="11" width="11.42578125" style="38"/>
    <col min="12" max="12" width="13.42578125" style="38" customWidth="1"/>
    <col min="13" max="14" width="11.42578125" style="38"/>
    <col min="15" max="15" width="21" style="38" bestFit="1" customWidth="1"/>
    <col min="16" max="16" width="19.28515625" style="38" bestFit="1" customWidth="1"/>
    <col min="17" max="16384" width="11.42578125" style="38"/>
  </cols>
  <sheetData>
    <row r="2" spans="1:5" ht="18.75" x14ac:dyDescent="0.3">
      <c r="D2" s="41" t="s">
        <v>272</v>
      </c>
    </row>
    <row r="3" spans="1:5" ht="18.75" x14ac:dyDescent="0.3">
      <c r="D3" s="41" t="s">
        <v>185</v>
      </c>
    </row>
    <row r="5" spans="1:5" x14ac:dyDescent="0.25">
      <c r="A5" s="38" t="s">
        <v>186</v>
      </c>
      <c r="B5" s="78"/>
      <c r="C5" s="78"/>
      <c r="D5" s="78"/>
      <c r="E5" s="78"/>
    </row>
    <row r="6" spans="1:5" x14ac:dyDescent="0.25">
      <c r="A6" s="38" t="s">
        <v>187</v>
      </c>
      <c r="B6" s="79"/>
      <c r="C6" s="79"/>
      <c r="D6" s="79"/>
      <c r="E6" s="79"/>
    </row>
    <row r="7" spans="1:5" x14ac:dyDescent="0.25">
      <c r="B7" s="42"/>
      <c r="C7" s="42"/>
      <c r="D7" s="42"/>
      <c r="E7" s="42"/>
    </row>
    <row r="8" spans="1:5" x14ac:dyDescent="0.25">
      <c r="A8" s="80" t="s">
        <v>188</v>
      </c>
      <c r="B8" s="78"/>
      <c r="C8" s="78"/>
      <c r="D8" s="78"/>
      <c r="E8" s="78"/>
    </row>
    <row r="9" spans="1:5" x14ac:dyDescent="0.25">
      <c r="A9" s="80"/>
      <c r="B9" s="78"/>
      <c r="C9" s="78"/>
      <c r="D9" s="78"/>
      <c r="E9" s="78"/>
    </row>
    <row r="10" spans="1:5" x14ac:dyDescent="0.25">
      <c r="A10" s="80"/>
      <c r="B10" s="78"/>
      <c r="C10" s="78"/>
      <c r="D10" s="78"/>
      <c r="E10" s="78"/>
    </row>
    <row r="11" spans="1:5" x14ac:dyDescent="0.25">
      <c r="A11" s="80"/>
      <c r="B11" s="78"/>
      <c r="C11" s="78"/>
      <c r="D11" s="78"/>
      <c r="E11" s="78"/>
    </row>
    <row r="12" spans="1:5" x14ac:dyDescent="0.25">
      <c r="A12" s="80"/>
      <c r="B12" s="78"/>
      <c r="C12" s="78"/>
      <c r="D12" s="78"/>
      <c r="E12" s="78"/>
    </row>
    <row r="13" spans="1:5" x14ac:dyDescent="0.25">
      <c r="A13" s="80"/>
      <c r="B13" s="78"/>
      <c r="C13" s="78"/>
      <c r="D13" s="78"/>
      <c r="E13" s="78"/>
    </row>
    <row r="14" spans="1:5" x14ac:dyDescent="0.25">
      <c r="A14" s="80"/>
      <c r="B14" s="78"/>
      <c r="C14" s="78"/>
      <c r="D14" s="78"/>
      <c r="E14" s="78"/>
    </row>
    <row r="15" spans="1:5" x14ac:dyDescent="0.25">
      <c r="A15" s="20"/>
      <c r="B15" s="42"/>
      <c r="C15" s="42"/>
      <c r="D15" s="42"/>
      <c r="E15" s="42"/>
    </row>
    <row r="16" spans="1:5" x14ac:dyDescent="0.25">
      <c r="A16" s="38" t="s">
        <v>189</v>
      </c>
      <c r="B16" s="79"/>
      <c r="C16" s="79"/>
      <c r="D16" s="79"/>
      <c r="E16" s="79"/>
    </row>
    <row r="18" spans="1:13" x14ac:dyDescent="0.25">
      <c r="A18" s="38" t="s">
        <v>190</v>
      </c>
      <c r="C18" s="43" t="s">
        <v>12</v>
      </c>
      <c r="D18" s="91"/>
      <c r="E18" s="91"/>
      <c r="F18" s="91"/>
    </row>
    <row r="19" spans="1:13" x14ac:dyDescent="0.25">
      <c r="C19" s="43" t="s">
        <v>13</v>
      </c>
      <c r="D19" s="91"/>
      <c r="E19" s="91"/>
      <c r="F19" s="91"/>
    </row>
    <row r="20" spans="1:13" x14ac:dyDescent="0.25">
      <c r="C20" s="43" t="s">
        <v>14</v>
      </c>
      <c r="D20" s="92"/>
      <c r="E20" s="92"/>
      <c r="F20" s="92"/>
    </row>
    <row r="21" spans="1:13" x14ac:dyDescent="0.25">
      <c r="C21" s="22"/>
      <c r="D21" s="22"/>
      <c r="E21" s="22"/>
      <c r="F21" s="22"/>
    </row>
    <row r="24" spans="1:13" x14ac:dyDescent="0.25">
      <c r="A24" s="48" t="s">
        <v>271</v>
      </c>
      <c r="B24"/>
      <c r="C24"/>
      <c r="D24"/>
      <c r="E24"/>
      <c r="F24"/>
      <c r="G24"/>
      <c r="H24"/>
      <c r="I24"/>
      <c r="J24"/>
      <c r="K24"/>
    </row>
    <row r="25" spans="1:13" ht="36.75" customHeight="1" x14ac:dyDescent="0.25">
      <c r="A25" s="81" t="s">
        <v>191</v>
      </c>
      <c r="B25" s="81"/>
      <c r="C25" s="81"/>
      <c r="D25" s="81"/>
      <c r="E25" s="81"/>
      <c r="F25" s="81"/>
      <c r="G25" s="81"/>
      <c r="H25" s="81"/>
      <c r="I25" s="81"/>
      <c r="J25" s="81"/>
      <c r="K25" s="81"/>
    </row>
    <row r="26" spans="1:13" ht="13.15" customHeight="1" x14ac:dyDescent="0.25">
      <c r="A26" s="49"/>
      <c r="B26" s="49"/>
      <c r="C26" s="49"/>
      <c r="D26" s="49"/>
      <c r="E26" s="49"/>
      <c r="F26" s="49"/>
      <c r="G26" s="49"/>
      <c r="H26" s="49"/>
      <c r="I26" s="49"/>
      <c r="J26" s="49"/>
      <c r="K26" s="49"/>
    </row>
    <row r="27" spans="1:13" ht="64.900000000000006" customHeight="1" x14ac:dyDescent="0.25">
      <c r="A27" s="87" t="s">
        <v>273</v>
      </c>
      <c r="B27" s="87"/>
      <c r="C27" s="87"/>
      <c r="D27" s="87"/>
      <c r="E27" s="87"/>
      <c r="F27" s="87"/>
      <c r="G27" s="87"/>
      <c r="H27" s="87"/>
      <c r="I27" s="87"/>
      <c r="J27" s="87"/>
      <c r="K27" s="87"/>
    </row>
    <row r="28" spans="1:13" ht="18.75" x14ac:dyDescent="0.3">
      <c r="A28" s="82" t="s">
        <v>256</v>
      </c>
      <c r="B28" s="82"/>
      <c r="C28" s="82"/>
      <c r="D28" s="82"/>
      <c r="E28" s="82"/>
      <c r="F28" s="82"/>
      <c r="G28" s="82"/>
      <c r="H28" s="82"/>
      <c r="I28" s="82"/>
      <c r="J28" s="82"/>
      <c r="K28" s="82"/>
      <c r="L28" s="41"/>
      <c r="M28" s="41"/>
    </row>
    <row r="29" spans="1:13" ht="15.75" thickBot="1" x14ac:dyDescent="0.3">
      <c r="A29"/>
      <c r="B29"/>
      <c r="C29"/>
      <c r="D29"/>
      <c r="E29"/>
      <c r="F29"/>
      <c r="G29"/>
      <c r="H29"/>
      <c r="I29"/>
      <c r="J29"/>
      <c r="K29"/>
    </row>
    <row r="30" spans="1:13" ht="66" customHeight="1" thickBot="1" x14ac:dyDescent="0.3">
      <c r="A30" s="83" t="s">
        <v>59</v>
      </c>
      <c r="B30" s="84"/>
      <c r="C30" s="84"/>
      <c r="D30" s="84"/>
      <c r="E30" s="50" t="s">
        <v>192</v>
      </c>
      <c r="F30" s="51" t="s">
        <v>193</v>
      </c>
      <c r="G30"/>
      <c r="H30"/>
      <c r="I30"/>
      <c r="J30"/>
      <c r="K30"/>
    </row>
    <row r="31" spans="1:13" ht="33.75" customHeight="1" x14ac:dyDescent="0.25">
      <c r="A31" s="85" t="s">
        <v>27</v>
      </c>
      <c r="B31" s="86"/>
      <c r="C31" s="86"/>
      <c r="D31" s="86"/>
      <c r="E31" s="52">
        <v>4</v>
      </c>
      <c r="F31" s="53">
        <f>SUM(Cyber!G4:G7)/COUNTA(Cyber!G4:G7)</f>
        <v>0</v>
      </c>
      <c r="G31"/>
      <c r="H31" s="54" t="s">
        <v>194</v>
      </c>
      <c r="I31" s="55"/>
      <c r="J31" s="55"/>
      <c r="K31" s="56">
        <f>COUNTIF(Cyber!E:E,"Oui")</f>
        <v>0</v>
      </c>
    </row>
    <row r="32" spans="1:13" ht="33.75" customHeight="1" x14ac:dyDescent="0.25">
      <c r="A32" s="85" t="s">
        <v>38</v>
      </c>
      <c r="B32" s="86"/>
      <c r="C32" s="86"/>
      <c r="D32" s="86"/>
      <c r="E32" s="52">
        <v>4</v>
      </c>
      <c r="F32" s="53">
        <f>SUM(Cyber!G8:G11)/COUNTA(Cyber!G8:G11)</f>
        <v>0</v>
      </c>
      <c r="G32"/>
      <c r="H32" s="57" t="s">
        <v>195</v>
      </c>
      <c r="I32"/>
      <c r="J32"/>
      <c r="K32" s="58">
        <f>COUNTIF(Cyber!E:E,"Partiellement")</f>
        <v>0</v>
      </c>
    </row>
    <row r="33" spans="1:11" ht="33.75" customHeight="1" x14ac:dyDescent="0.25">
      <c r="A33" s="88" t="s">
        <v>49</v>
      </c>
      <c r="B33" s="89"/>
      <c r="C33" s="89"/>
      <c r="D33" s="90"/>
      <c r="E33" s="59">
        <v>1</v>
      </c>
      <c r="F33" s="53">
        <f>SUM(Cyber!G12:G12)/COUNTA(Cyber!G12:G12)</f>
        <v>0</v>
      </c>
      <c r="G33"/>
      <c r="H33" s="57" t="s">
        <v>196</v>
      </c>
      <c r="I33"/>
      <c r="J33"/>
      <c r="K33" s="58">
        <f>COUNTIF(Cyber!E:E,"Non")</f>
        <v>0</v>
      </c>
    </row>
    <row r="34" spans="1:11" ht="33.75" customHeight="1" thickBot="1" x14ac:dyDescent="0.3">
      <c r="A34" s="93" t="s">
        <v>52</v>
      </c>
      <c r="B34" s="94"/>
      <c r="C34" s="94"/>
      <c r="D34" s="94"/>
      <c r="E34" s="60">
        <v>2</v>
      </c>
      <c r="F34" s="53">
        <f>SUM(Cyber!G13:G14)/COUNTA(Cyber!G13:G14)</f>
        <v>0</v>
      </c>
      <c r="G34"/>
      <c r="H34" s="61" t="s">
        <v>197</v>
      </c>
      <c r="I34" s="62"/>
      <c r="J34" s="62"/>
      <c r="K34" s="63">
        <f>COUNTIF(Cyber!E:E,"Non applicable")</f>
        <v>0</v>
      </c>
    </row>
    <row r="35" spans="1:11" ht="33.75" customHeight="1" x14ac:dyDescent="0.25">
      <c r="A35" s="107"/>
      <c r="B35" s="107"/>
      <c r="C35" s="107"/>
      <c r="D35" s="107"/>
      <c r="E35" s="64"/>
      <c r="F35" s="65"/>
      <c r="G35"/>
      <c r="H35"/>
      <c r="I35"/>
      <c r="J35"/>
      <c r="K35"/>
    </row>
    <row r="36" spans="1:11" x14ac:dyDescent="0.25">
      <c r="A36"/>
      <c r="B36"/>
      <c r="C36"/>
      <c r="D36"/>
      <c r="E36"/>
      <c r="F36"/>
      <c r="G36"/>
      <c r="H36" s="66"/>
      <c r="I36" s="66"/>
      <c r="J36" s="66"/>
      <c r="K36" s="66"/>
    </row>
    <row r="37" spans="1:11" ht="26.25" customHeight="1" thickBot="1" x14ac:dyDescent="0.3">
      <c r="A37" s="102" t="s">
        <v>198</v>
      </c>
      <c r="B37" s="102"/>
      <c r="C37" s="102"/>
      <c r="D37" s="102"/>
      <c r="E37" s="102"/>
      <c r="F37" s="102"/>
      <c r="G37" s="102"/>
      <c r="H37" s="102"/>
      <c r="I37" s="102"/>
      <c r="J37" s="102"/>
      <c r="K37" s="102"/>
    </row>
    <row r="38" spans="1:11" x14ac:dyDescent="0.25">
      <c r="A38" s="44" t="s">
        <v>199</v>
      </c>
      <c r="B38" s="45"/>
      <c r="C38" s="45"/>
      <c r="D38" s="46"/>
      <c r="F38" s="44" t="s">
        <v>200</v>
      </c>
      <c r="G38" s="45"/>
      <c r="H38" s="45"/>
      <c r="I38" s="45"/>
      <c r="J38" s="45"/>
      <c r="K38" s="46"/>
    </row>
    <row r="39" spans="1:11" ht="16.5" customHeight="1" x14ac:dyDescent="0.25">
      <c r="A39" s="95"/>
      <c r="B39" s="80"/>
      <c r="C39" s="80"/>
      <c r="D39" s="96"/>
      <c r="F39" s="95"/>
      <c r="G39" s="80"/>
      <c r="H39" s="80"/>
      <c r="I39" s="80"/>
      <c r="J39" s="80"/>
      <c r="K39" s="96"/>
    </row>
    <row r="40" spans="1:11" ht="16.5" customHeight="1" x14ac:dyDescent="0.25">
      <c r="A40" s="95"/>
      <c r="B40" s="80"/>
      <c r="C40" s="80"/>
      <c r="D40" s="96"/>
      <c r="F40" s="95"/>
      <c r="G40" s="80"/>
      <c r="H40" s="80"/>
      <c r="I40" s="80"/>
      <c r="J40" s="80"/>
      <c r="K40" s="96"/>
    </row>
    <row r="41" spans="1:11" ht="16.5" customHeight="1" x14ac:dyDescent="0.25">
      <c r="A41" s="95"/>
      <c r="B41" s="80"/>
      <c r="C41" s="80"/>
      <c r="D41" s="96"/>
      <c r="F41" s="95"/>
      <c r="G41" s="80"/>
      <c r="H41" s="80"/>
      <c r="I41" s="80"/>
      <c r="J41" s="80"/>
      <c r="K41" s="96"/>
    </row>
    <row r="42" spans="1:11" s="47" customFormat="1" ht="16.5" customHeight="1" x14ac:dyDescent="0.25">
      <c r="A42" s="95"/>
      <c r="B42" s="80"/>
      <c r="C42" s="80"/>
      <c r="D42" s="96"/>
      <c r="E42" s="38"/>
      <c r="F42" s="95"/>
      <c r="G42" s="80"/>
      <c r="H42" s="80"/>
      <c r="I42" s="80"/>
      <c r="J42" s="80"/>
      <c r="K42" s="96"/>
    </row>
    <row r="43" spans="1:11" s="47" customFormat="1" ht="16.5" customHeight="1" x14ac:dyDescent="0.25">
      <c r="A43" s="95"/>
      <c r="B43" s="80"/>
      <c r="C43" s="80"/>
      <c r="D43" s="96"/>
      <c r="E43" s="38"/>
      <c r="F43" s="95"/>
      <c r="G43" s="80"/>
      <c r="H43" s="80"/>
      <c r="I43" s="80"/>
      <c r="J43" s="80"/>
      <c r="K43" s="96"/>
    </row>
    <row r="44" spans="1:11" s="47" customFormat="1" ht="16.5" customHeight="1" x14ac:dyDescent="0.25">
      <c r="A44" s="95"/>
      <c r="B44" s="80"/>
      <c r="C44" s="80"/>
      <c r="D44" s="96"/>
      <c r="E44" s="38"/>
      <c r="F44" s="95"/>
      <c r="G44" s="80"/>
      <c r="H44" s="80"/>
      <c r="I44" s="80"/>
      <c r="J44" s="80"/>
      <c r="K44" s="96"/>
    </row>
    <row r="45" spans="1:11" s="47" customFormat="1" ht="16.5" customHeight="1" x14ac:dyDescent="0.25">
      <c r="A45" s="95"/>
      <c r="B45" s="80"/>
      <c r="C45" s="80"/>
      <c r="D45" s="96"/>
      <c r="E45" s="38"/>
      <c r="F45" s="95"/>
      <c r="G45" s="80"/>
      <c r="H45" s="80"/>
      <c r="I45" s="80"/>
      <c r="J45" s="80"/>
      <c r="K45" s="96"/>
    </row>
    <row r="46" spans="1:11" s="47" customFormat="1" ht="16.5" customHeight="1" x14ac:dyDescent="0.25">
      <c r="A46" s="95"/>
      <c r="B46" s="80"/>
      <c r="C46" s="80"/>
      <c r="D46" s="96"/>
      <c r="E46" s="38"/>
      <c r="F46" s="95"/>
      <c r="G46" s="80"/>
      <c r="H46" s="80"/>
      <c r="I46" s="80"/>
      <c r="J46" s="80"/>
      <c r="K46" s="96"/>
    </row>
    <row r="47" spans="1:11" s="47" customFormat="1" ht="16.5" customHeight="1" x14ac:dyDescent="0.25">
      <c r="A47" s="95"/>
      <c r="B47" s="80"/>
      <c r="C47" s="80"/>
      <c r="D47" s="96"/>
      <c r="E47" s="38"/>
      <c r="F47" s="95"/>
      <c r="G47" s="80"/>
      <c r="H47" s="80"/>
      <c r="I47" s="80"/>
      <c r="J47" s="80"/>
      <c r="K47" s="96"/>
    </row>
    <row r="48" spans="1:11" s="47" customFormat="1" ht="16.5" customHeight="1" x14ac:dyDescent="0.25">
      <c r="A48" s="95"/>
      <c r="B48" s="80"/>
      <c r="C48" s="80"/>
      <c r="D48" s="96"/>
      <c r="E48" s="38"/>
      <c r="F48" s="95"/>
      <c r="G48" s="80"/>
      <c r="H48" s="80"/>
      <c r="I48" s="80"/>
      <c r="J48" s="80"/>
      <c r="K48" s="96"/>
    </row>
    <row r="49" spans="1:13" ht="16.5" customHeight="1" x14ac:dyDescent="0.25">
      <c r="A49" s="95"/>
      <c r="B49" s="80"/>
      <c r="C49" s="80"/>
      <c r="D49" s="96"/>
      <c r="F49" s="95"/>
      <c r="G49" s="80"/>
      <c r="H49" s="80"/>
      <c r="I49" s="80"/>
      <c r="J49" s="80"/>
      <c r="K49" s="96"/>
    </row>
    <row r="50" spans="1:13" ht="16.5" customHeight="1" x14ac:dyDescent="0.25">
      <c r="A50" s="95"/>
      <c r="B50" s="80"/>
      <c r="C50" s="80"/>
      <c r="D50" s="96"/>
      <c r="F50" s="95"/>
      <c r="G50" s="80"/>
      <c r="H50" s="80"/>
      <c r="I50" s="80"/>
      <c r="J50" s="80"/>
      <c r="K50" s="96"/>
    </row>
    <row r="51" spans="1:13" ht="16.5" customHeight="1" x14ac:dyDescent="0.25">
      <c r="A51" s="95"/>
      <c r="B51" s="80"/>
      <c r="C51" s="80"/>
      <c r="D51" s="96"/>
      <c r="F51" s="95"/>
      <c r="G51" s="80"/>
      <c r="H51" s="80"/>
      <c r="I51" s="80"/>
      <c r="J51" s="80"/>
      <c r="K51" s="96"/>
    </row>
    <row r="52" spans="1:13" ht="16.5" customHeight="1" thickBot="1" x14ac:dyDescent="0.3">
      <c r="A52" s="97"/>
      <c r="B52" s="98"/>
      <c r="C52" s="98"/>
      <c r="D52" s="99"/>
      <c r="F52" s="97"/>
      <c r="G52" s="98"/>
      <c r="H52" s="98"/>
      <c r="I52" s="98"/>
      <c r="J52" s="98"/>
      <c r="K52" s="99"/>
    </row>
    <row r="54" spans="1:13" ht="18.75" x14ac:dyDescent="0.3">
      <c r="A54" s="104" t="s">
        <v>281</v>
      </c>
      <c r="B54" s="104"/>
      <c r="C54" s="104"/>
      <c r="D54" s="104"/>
      <c r="E54" s="104"/>
      <c r="F54" s="104"/>
      <c r="G54" s="104"/>
      <c r="H54" s="104"/>
      <c r="I54" s="104"/>
      <c r="J54" s="104"/>
      <c r="K54" s="104"/>
      <c r="L54" s="41"/>
      <c r="M54" s="41"/>
    </row>
    <row r="55" spans="1:13" ht="15.75" thickBot="1" x14ac:dyDescent="0.3">
      <c r="A55"/>
      <c r="B55"/>
      <c r="C55"/>
      <c r="D55"/>
      <c r="E55"/>
      <c r="F55"/>
      <c r="G55"/>
      <c r="H55"/>
      <c r="I55"/>
      <c r="J55"/>
      <c r="K55"/>
    </row>
    <row r="56" spans="1:13" ht="66" customHeight="1" thickBot="1" x14ac:dyDescent="0.3">
      <c r="A56" s="83" t="s">
        <v>59</v>
      </c>
      <c r="B56" s="84"/>
      <c r="C56" s="84"/>
      <c r="D56" s="84"/>
      <c r="E56" s="50" t="s">
        <v>192</v>
      </c>
      <c r="F56" s="51" t="s">
        <v>193</v>
      </c>
      <c r="G56"/>
      <c r="H56"/>
      <c r="I56"/>
      <c r="J56"/>
      <c r="K56"/>
    </row>
    <row r="57" spans="1:13" ht="33.75" customHeight="1" x14ac:dyDescent="0.25">
      <c r="A57" s="85" t="s">
        <v>65</v>
      </c>
      <c r="B57" s="86"/>
      <c r="C57" s="86"/>
      <c r="D57" s="86"/>
      <c r="E57" s="52">
        <v>1</v>
      </c>
      <c r="F57" s="53" t="str">
        <f>IF('Services socles'!E4="Oui",1,IF('Services socles'!E4="Partiellement",0.5,IF('Services socles'!E4="Non",0,"")))</f>
        <v/>
      </c>
      <c r="G57"/>
      <c r="H57" s="54" t="s">
        <v>194</v>
      </c>
      <c r="I57" s="55"/>
      <c r="J57" s="55"/>
      <c r="K57" s="56">
        <f>COUNTIF('Services socles'!E:E,"Oui")</f>
        <v>0</v>
      </c>
    </row>
    <row r="58" spans="1:13" ht="33.75" customHeight="1" x14ac:dyDescent="0.25">
      <c r="A58" s="85" t="s">
        <v>67</v>
      </c>
      <c r="B58" s="86"/>
      <c r="C58" s="86"/>
      <c r="D58" s="86"/>
      <c r="E58" s="52">
        <v>1</v>
      </c>
      <c r="F58" s="53" t="str">
        <f>IF('Services socles'!E5="Oui",1,IF('Services socles'!E5="Partiellement",0.5,IF('Services socles'!E5="Non",0,"")))</f>
        <v/>
      </c>
      <c r="G58"/>
      <c r="H58" s="57" t="s">
        <v>195</v>
      </c>
      <c r="I58"/>
      <c r="J58"/>
      <c r="K58" s="58">
        <f>COUNTIF('Services socles'!E:E,"Partiellement")</f>
        <v>0</v>
      </c>
    </row>
    <row r="59" spans="1:13" ht="33.75" customHeight="1" x14ac:dyDescent="0.25">
      <c r="A59" s="85" t="s">
        <v>72</v>
      </c>
      <c r="B59" s="86"/>
      <c r="C59" s="86"/>
      <c r="D59" s="86"/>
      <c r="E59" s="52">
        <v>1</v>
      </c>
      <c r="F59" s="53" t="str">
        <f>IF('Services socles'!E6="Oui",1,IF('Services socles'!E6="Partiellement",0.5,IF('Services socles'!E6="Non",0,"")))</f>
        <v/>
      </c>
      <c r="G59"/>
      <c r="H59" s="57" t="s">
        <v>196</v>
      </c>
      <c r="I59"/>
      <c r="J59"/>
      <c r="K59" s="58">
        <f>COUNTIF('Services socles'!E:E,"Non")</f>
        <v>0</v>
      </c>
    </row>
    <row r="60" spans="1:13" ht="33.75" customHeight="1" thickBot="1" x14ac:dyDescent="0.3">
      <c r="A60" s="85" t="s">
        <v>76</v>
      </c>
      <c r="B60" s="86"/>
      <c r="C60" s="86"/>
      <c r="D60" s="86"/>
      <c r="E60" s="52">
        <v>1</v>
      </c>
      <c r="F60" s="53" t="str">
        <f>IF('Services socles'!E7="Oui",1,IF('Services socles'!E7="Partiellement",0.5,IF('Services socles'!E7="Non",0,"")))</f>
        <v/>
      </c>
      <c r="G60"/>
      <c r="H60" s="61" t="s">
        <v>197</v>
      </c>
      <c r="I60" s="62"/>
      <c r="J60" s="62"/>
      <c r="K60" s="63">
        <f>COUNTIF('Services socles'!E:E,"Non applicable")</f>
        <v>0</v>
      </c>
    </row>
    <row r="61" spans="1:13" ht="33.75" customHeight="1" x14ac:dyDescent="0.25">
      <c r="A61" s="85" t="s">
        <v>80</v>
      </c>
      <c r="B61" s="86"/>
      <c r="C61" s="86"/>
      <c r="D61" s="86"/>
      <c r="E61" s="52">
        <v>6</v>
      </c>
      <c r="F61" s="53">
        <f>SUM('Services socles'!G8:G13)/COUNTA('Services socles'!G8:G13)</f>
        <v>0</v>
      </c>
      <c r="G61"/>
      <c r="H61"/>
      <c r="I61"/>
      <c r="J61"/>
      <c r="K61"/>
    </row>
    <row r="62" spans="1:13" ht="33.75" customHeight="1" x14ac:dyDescent="0.25">
      <c r="A62" s="85" t="s">
        <v>49</v>
      </c>
      <c r="B62" s="86"/>
      <c r="C62" s="86"/>
      <c r="D62" s="86"/>
      <c r="E62" s="59">
        <v>3</v>
      </c>
      <c r="F62" s="53">
        <f>SUM('Services socles'!G14:G16)/COUNTA('Services socles'!G14:G16)</f>
        <v>0</v>
      </c>
      <c r="G62"/>
      <c r="H62"/>
      <c r="I62"/>
      <c r="J62"/>
      <c r="K62"/>
    </row>
    <row r="63" spans="1:13" ht="33.75" customHeight="1" x14ac:dyDescent="0.25">
      <c r="A63" s="85" t="s">
        <v>52</v>
      </c>
      <c r="B63" s="86"/>
      <c r="C63" s="86"/>
      <c r="D63" s="86"/>
      <c r="E63" s="59">
        <v>3</v>
      </c>
      <c r="F63" s="53">
        <f>SUM('Services socles'!G17:G19)/COUNTA('Services socles'!G17:G19)</f>
        <v>0</v>
      </c>
      <c r="G63"/>
      <c r="H63"/>
      <c r="I63"/>
      <c r="J63"/>
      <c r="K63"/>
    </row>
    <row r="64" spans="1:13" ht="33.75" customHeight="1" thickBot="1" x14ac:dyDescent="0.3">
      <c r="A64" s="93" t="s">
        <v>112</v>
      </c>
      <c r="B64" s="94"/>
      <c r="C64" s="94"/>
      <c r="D64" s="94"/>
      <c r="E64" s="60">
        <v>1</v>
      </c>
      <c r="F64" s="67" t="str">
        <f>IF('Services socles'!E20="Oui",1,IF('Services socles'!E20="Partiellement",0.5,IF('Services socles'!E20="Non",0,"")))</f>
        <v/>
      </c>
      <c r="G64"/>
      <c r="H64"/>
      <c r="I64"/>
      <c r="J64"/>
      <c r="K64"/>
    </row>
    <row r="65" spans="1:11" x14ac:dyDescent="0.25">
      <c r="A65"/>
      <c r="B65"/>
      <c r="C65"/>
      <c r="D65"/>
      <c r="E65"/>
      <c r="F65"/>
      <c r="G65"/>
      <c r="H65"/>
      <c r="I65"/>
      <c r="J65"/>
      <c r="K65"/>
    </row>
    <row r="66" spans="1:11" ht="26.25" customHeight="1" thickBot="1" x14ac:dyDescent="0.3">
      <c r="A66" s="102" t="s">
        <v>201</v>
      </c>
      <c r="B66" s="102"/>
      <c r="C66" s="102"/>
      <c r="D66" s="102"/>
      <c r="E66" s="102"/>
      <c r="F66" s="102"/>
      <c r="G66" s="102"/>
      <c r="H66" s="102"/>
      <c r="I66" s="102"/>
      <c r="J66" s="102"/>
      <c r="K66" s="102"/>
    </row>
    <row r="67" spans="1:11" x14ac:dyDescent="0.25">
      <c r="A67" s="44" t="s">
        <v>199</v>
      </c>
      <c r="B67" s="45"/>
      <c r="C67" s="45"/>
      <c r="D67" s="46"/>
      <c r="F67" s="44" t="s">
        <v>200</v>
      </c>
      <c r="G67" s="45"/>
      <c r="H67" s="45"/>
      <c r="I67" s="45"/>
      <c r="J67" s="45"/>
      <c r="K67" s="46"/>
    </row>
    <row r="68" spans="1:11" ht="16.5" customHeight="1" x14ac:dyDescent="0.25">
      <c r="A68" s="95"/>
      <c r="B68" s="80"/>
      <c r="C68" s="80"/>
      <c r="D68" s="96"/>
      <c r="F68" s="95"/>
      <c r="G68" s="80"/>
      <c r="H68" s="80"/>
      <c r="I68" s="80"/>
      <c r="J68" s="80"/>
      <c r="K68" s="96"/>
    </row>
    <row r="69" spans="1:11" ht="16.5" customHeight="1" x14ac:dyDescent="0.25">
      <c r="A69" s="95"/>
      <c r="B69" s="80"/>
      <c r="C69" s="80"/>
      <c r="D69" s="96"/>
      <c r="F69" s="95"/>
      <c r="G69" s="80"/>
      <c r="H69" s="80"/>
      <c r="I69" s="80"/>
      <c r="J69" s="80"/>
      <c r="K69" s="96"/>
    </row>
    <row r="70" spans="1:11" ht="16.5" customHeight="1" x14ac:dyDescent="0.25">
      <c r="A70" s="95"/>
      <c r="B70" s="80"/>
      <c r="C70" s="80"/>
      <c r="D70" s="96"/>
      <c r="F70" s="95"/>
      <c r="G70" s="80"/>
      <c r="H70" s="80"/>
      <c r="I70" s="80"/>
      <c r="J70" s="80"/>
      <c r="K70" s="96"/>
    </row>
    <row r="71" spans="1:11" s="47" customFormat="1" ht="16.5" customHeight="1" x14ac:dyDescent="0.25">
      <c r="A71" s="95"/>
      <c r="B71" s="80"/>
      <c r="C71" s="80"/>
      <c r="D71" s="96"/>
      <c r="E71" s="38"/>
      <c r="F71" s="95"/>
      <c r="G71" s="80"/>
      <c r="H71" s="80"/>
      <c r="I71" s="80"/>
      <c r="J71" s="80"/>
      <c r="K71" s="96"/>
    </row>
    <row r="72" spans="1:11" s="47" customFormat="1" ht="16.5" customHeight="1" x14ac:dyDescent="0.25">
      <c r="A72" s="95"/>
      <c r="B72" s="80"/>
      <c r="C72" s="80"/>
      <c r="D72" s="96"/>
      <c r="E72" s="38"/>
      <c r="F72" s="95"/>
      <c r="G72" s="80"/>
      <c r="H72" s="80"/>
      <c r="I72" s="80"/>
      <c r="J72" s="80"/>
      <c r="K72" s="96"/>
    </row>
    <row r="73" spans="1:11" s="47" customFormat="1" ht="16.5" customHeight="1" x14ac:dyDescent="0.25">
      <c r="A73" s="95"/>
      <c r="B73" s="80"/>
      <c r="C73" s="80"/>
      <c r="D73" s="96"/>
      <c r="E73" s="38"/>
      <c r="F73" s="95"/>
      <c r="G73" s="80"/>
      <c r="H73" s="80"/>
      <c r="I73" s="80"/>
      <c r="J73" s="80"/>
      <c r="K73" s="96"/>
    </row>
    <row r="74" spans="1:11" s="47" customFormat="1" ht="16.5" customHeight="1" x14ac:dyDescent="0.25">
      <c r="A74" s="95"/>
      <c r="B74" s="80"/>
      <c r="C74" s="80"/>
      <c r="D74" s="96"/>
      <c r="E74" s="38"/>
      <c r="F74" s="95"/>
      <c r="G74" s="80"/>
      <c r="H74" s="80"/>
      <c r="I74" s="80"/>
      <c r="J74" s="80"/>
      <c r="K74" s="96"/>
    </row>
    <row r="75" spans="1:11" s="47" customFormat="1" ht="16.5" customHeight="1" x14ac:dyDescent="0.25">
      <c r="A75" s="95"/>
      <c r="B75" s="80"/>
      <c r="C75" s="80"/>
      <c r="D75" s="96"/>
      <c r="E75" s="38"/>
      <c r="F75" s="95"/>
      <c r="G75" s="80"/>
      <c r="H75" s="80"/>
      <c r="I75" s="80"/>
      <c r="J75" s="80"/>
      <c r="K75" s="96"/>
    </row>
    <row r="76" spans="1:11" s="47" customFormat="1" ht="16.5" customHeight="1" x14ac:dyDescent="0.25">
      <c r="A76" s="95"/>
      <c r="B76" s="80"/>
      <c r="C76" s="80"/>
      <c r="D76" s="96"/>
      <c r="E76" s="38"/>
      <c r="F76" s="95"/>
      <c r="G76" s="80"/>
      <c r="H76" s="80"/>
      <c r="I76" s="80"/>
      <c r="J76" s="80"/>
      <c r="K76" s="96"/>
    </row>
    <row r="77" spans="1:11" s="47" customFormat="1" ht="16.5" customHeight="1" x14ac:dyDescent="0.25">
      <c r="A77" s="95"/>
      <c r="B77" s="80"/>
      <c r="C77" s="80"/>
      <c r="D77" s="96"/>
      <c r="E77" s="38"/>
      <c r="F77" s="95"/>
      <c r="G77" s="80"/>
      <c r="H77" s="80"/>
      <c r="I77" s="80"/>
      <c r="J77" s="80"/>
      <c r="K77" s="96"/>
    </row>
    <row r="78" spans="1:11" ht="16.5" customHeight="1" x14ac:dyDescent="0.25">
      <c r="A78" s="95"/>
      <c r="B78" s="80"/>
      <c r="C78" s="80"/>
      <c r="D78" s="96"/>
      <c r="F78" s="95"/>
      <c r="G78" s="80"/>
      <c r="H78" s="80"/>
      <c r="I78" s="80"/>
      <c r="J78" s="80"/>
      <c r="K78" s="96"/>
    </row>
    <row r="79" spans="1:11" ht="16.5" customHeight="1" x14ac:dyDescent="0.25">
      <c r="A79" s="95"/>
      <c r="B79" s="80"/>
      <c r="C79" s="80"/>
      <c r="D79" s="96"/>
      <c r="F79" s="95"/>
      <c r="G79" s="80"/>
      <c r="H79" s="80"/>
      <c r="I79" s="80"/>
      <c r="J79" s="80"/>
      <c r="K79" s="96"/>
    </row>
    <row r="80" spans="1:11" ht="16.5" customHeight="1" x14ac:dyDescent="0.25">
      <c r="A80" s="95"/>
      <c r="B80" s="80"/>
      <c r="C80" s="80"/>
      <c r="D80" s="96"/>
      <c r="F80" s="95"/>
      <c r="G80" s="80"/>
      <c r="H80" s="80"/>
      <c r="I80" s="80"/>
      <c r="J80" s="80"/>
      <c r="K80" s="96"/>
    </row>
    <row r="81" spans="1:13" ht="16.5" customHeight="1" thickBot="1" x14ac:dyDescent="0.3">
      <c r="A81" s="97"/>
      <c r="B81" s="98"/>
      <c r="C81" s="98"/>
      <c r="D81" s="99"/>
      <c r="F81" s="97"/>
      <c r="G81" s="98"/>
      <c r="H81" s="98"/>
      <c r="I81" s="98"/>
      <c r="J81" s="98"/>
      <c r="K81" s="99"/>
    </row>
    <row r="83" spans="1:13" ht="18.75" x14ac:dyDescent="0.3">
      <c r="A83" s="104" t="s">
        <v>202</v>
      </c>
      <c r="B83" s="104"/>
      <c r="C83" s="104"/>
      <c r="D83" s="104"/>
      <c r="E83" s="104"/>
      <c r="F83" s="104"/>
      <c r="G83" s="104"/>
      <c r="H83" s="104"/>
      <c r="I83" s="104"/>
      <c r="J83" s="104"/>
      <c r="K83" s="104"/>
      <c r="L83" s="41"/>
      <c r="M83" s="41"/>
    </row>
    <row r="84" spans="1:13" ht="15.75" thickBot="1" x14ac:dyDescent="0.3">
      <c r="A84"/>
      <c r="B84"/>
      <c r="C84"/>
      <c r="D84"/>
      <c r="E84"/>
      <c r="F84"/>
      <c r="G84"/>
      <c r="H84"/>
      <c r="I84"/>
      <c r="J84"/>
      <c r="K84"/>
    </row>
    <row r="85" spans="1:13" ht="66" customHeight="1" thickBot="1" x14ac:dyDescent="0.3">
      <c r="A85" s="83" t="s">
        <v>59</v>
      </c>
      <c r="B85" s="84"/>
      <c r="C85" s="84"/>
      <c r="D85" s="84"/>
      <c r="E85" s="50" t="s">
        <v>192</v>
      </c>
      <c r="F85" s="51" t="s">
        <v>193</v>
      </c>
      <c r="G85"/>
      <c r="H85"/>
      <c r="I85"/>
      <c r="J85"/>
      <c r="K85"/>
    </row>
    <row r="86" spans="1:13" ht="33.75" customHeight="1" thickBot="1" x14ac:dyDescent="0.3">
      <c r="A86" s="105" t="s">
        <v>146</v>
      </c>
      <c r="B86" s="106"/>
      <c r="C86" s="106"/>
      <c r="D86" s="106"/>
      <c r="E86" s="59">
        <v>3</v>
      </c>
      <c r="F86" s="68" t="str">
        <f>IF(Urgences!E4="Oui",1,IF(Urgences!E4="Partiellement",0.5,IF(Urgences!E4="Non",0,"")))</f>
        <v/>
      </c>
      <c r="G86"/>
      <c r="H86" s="54" t="s">
        <v>194</v>
      </c>
      <c r="I86" s="55"/>
      <c r="J86" s="55"/>
      <c r="K86" s="56">
        <f>COUNTIF(Urgences!E:E,"Oui")</f>
        <v>0</v>
      </c>
    </row>
    <row r="87" spans="1:13" ht="33.75" customHeight="1" x14ac:dyDescent="0.25">
      <c r="A87" s="107"/>
      <c r="B87" s="107"/>
      <c r="C87" s="107"/>
      <c r="D87" s="107"/>
      <c r="E87" s="64"/>
      <c r="F87" s="65"/>
      <c r="G87"/>
      <c r="H87" s="57" t="s">
        <v>195</v>
      </c>
      <c r="I87"/>
      <c r="J87"/>
      <c r="K87" s="58">
        <f>COUNTIF(Urgences!E:E,"Partiellement")</f>
        <v>0</v>
      </c>
    </row>
    <row r="88" spans="1:13" ht="33.75" customHeight="1" x14ac:dyDescent="0.25">
      <c r="A88" s="103"/>
      <c r="B88" s="103"/>
      <c r="C88" s="103"/>
      <c r="D88" s="103"/>
      <c r="E88" s="7"/>
      <c r="F88" s="69"/>
      <c r="G88"/>
      <c r="H88" s="57" t="s">
        <v>196</v>
      </c>
      <c r="I88"/>
      <c r="J88"/>
      <c r="K88" s="58">
        <f>COUNTIF(Urgences!E:E,"Non")</f>
        <v>0</v>
      </c>
    </row>
    <row r="89" spans="1:13" ht="33.75" customHeight="1" thickBot="1" x14ac:dyDescent="0.3">
      <c r="A89" s="103"/>
      <c r="B89" s="103"/>
      <c r="C89" s="103"/>
      <c r="D89" s="103"/>
      <c r="E89" s="7"/>
      <c r="F89" s="69"/>
      <c r="G89"/>
      <c r="H89" s="61" t="s">
        <v>197</v>
      </c>
      <c r="I89" s="62"/>
      <c r="J89" s="62"/>
      <c r="K89" s="63">
        <f>COUNTIF(Urgences!E:E,"Non applicable")</f>
        <v>0</v>
      </c>
    </row>
    <row r="90" spans="1:13" x14ac:dyDescent="0.25">
      <c r="A90"/>
      <c r="B90"/>
      <c r="C90"/>
      <c r="D90"/>
      <c r="E90"/>
      <c r="F90"/>
      <c r="G90"/>
      <c r="H90"/>
      <c r="I90"/>
      <c r="J90"/>
      <c r="K90"/>
    </row>
    <row r="91" spans="1:13" ht="26.25" customHeight="1" thickBot="1" x14ac:dyDescent="0.3">
      <c r="A91" s="102" t="s">
        <v>203</v>
      </c>
      <c r="B91" s="102"/>
      <c r="C91" s="102"/>
      <c r="D91" s="102"/>
      <c r="E91" s="102"/>
      <c r="F91" s="102"/>
      <c r="G91" s="102"/>
      <c r="H91" s="102"/>
      <c r="I91" s="102"/>
      <c r="J91" s="102"/>
      <c r="K91" s="102"/>
    </row>
    <row r="92" spans="1:13" x14ac:dyDescent="0.25">
      <c r="A92" s="44" t="s">
        <v>199</v>
      </c>
      <c r="B92" s="45"/>
      <c r="C92" s="45"/>
      <c r="D92" s="46"/>
      <c r="F92" s="44" t="s">
        <v>200</v>
      </c>
      <c r="G92" s="45"/>
      <c r="H92" s="45"/>
      <c r="I92" s="45"/>
      <c r="J92" s="45"/>
      <c r="K92" s="46"/>
    </row>
    <row r="93" spans="1:13" ht="16.5" customHeight="1" x14ac:dyDescent="0.25">
      <c r="A93" s="95"/>
      <c r="B93" s="80"/>
      <c r="C93" s="80"/>
      <c r="D93" s="96"/>
      <c r="F93" s="95"/>
      <c r="G93" s="80"/>
      <c r="H93" s="80"/>
      <c r="I93" s="80"/>
      <c r="J93" s="80"/>
      <c r="K93" s="96"/>
    </row>
    <row r="94" spans="1:13" ht="16.5" customHeight="1" x14ac:dyDescent="0.25">
      <c r="A94" s="95"/>
      <c r="B94" s="80"/>
      <c r="C94" s="80"/>
      <c r="D94" s="96"/>
      <c r="F94" s="95"/>
      <c r="G94" s="80"/>
      <c r="H94" s="80"/>
      <c r="I94" s="80"/>
      <c r="J94" s="80"/>
      <c r="K94" s="96"/>
    </row>
    <row r="95" spans="1:13" ht="16.5" customHeight="1" x14ac:dyDescent="0.25">
      <c r="A95" s="95"/>
      <c r="B95" s="80"/>
      <c r="C95" s="80"/>
      <c r="D95" s="96"/>
      <c r="F95" s="95"/>
      <c r="G95" s="80"/>
      <c r="H95" s="80"/>
      <c r="I95" s="80"/>
      <c r="J95" s="80"/>
      <c r="K95" s="96"/>
    </row>
    <row r="96" spans="1:13" s="47" customFormat="1" ht="16.5" customHeight="1" x14ac:dyDescent="0.25">
      <c r="A96" s="95"/>
      <c r="B96" s="80"/>
      <c r="C96" s="80"/>
      <c r="D96" s="96"/>
      <c r="E96" s="38"/>
      <c r="F96" s="95"/>
      <c r="G96" s="80"/>
      <c r="H96" s="80"/>
      <c r="I96" s="80"/>
      <c r="J96" s="80"/>
      <c r="K96" s="96"/>
    </row>
    <row r="97" spans="1:13" s="47" customFormat="1" ht="16.5" customHeight="1" x14ac:dyDescent="0.25">
      <c r="A97" s="95"/>
      <c r="B97" s="80"/>
      <c r="C97" s="80"/>
      <c r="D97" s="96"/>
      <c r="E97" s="38"/>
      <c r="F97" s="95"/>
      <c r="G97" s="80"/>
      <c r="H97" s="80"/>
      <c r="I97" s="80"/>
      <c r="J97" s="80"/>
      <c r="K97" s="96"/>
    </row>
    <row r="98" spans="1:13" s="47" customFormat="1" ht="16.5" customHeight="1" x14ac:dyDescent="0.25">
      <c r="A98" s="95"/>
      <c r="B98" s="80"/>
      <c r="C98" s="80"/>
      <c r="D98" s="96"/>
      <c r="E98" s="38"/>
      <c r="F98" s="95"/>
      <c r="G98" s="80"/>
      <c r="H98" s="80"/>
      <c r="I98" s="80"/>
      <c r="J98" s="80"/>
      <c r="K98" s="96"/>
    </row>
    <row r="99" spans="1:13" s="47" customFormat="1" ht="16.5" customHeight="1" x14ac:dyDescent="0.25">
      <c r="A99" s="95"/>
      <c r="B99" s="80"/>
      <c r="C99" s="80"/>
      <c r="D99" s="96"/>
      <c r="E99" s="38"/>
      <c r="F99" s="95"/>
      <c r="G99" s="80"/>
      <c r="H99" s="80"/>
      <c r="I99" s="80"/>
      <c r="J99" s="80"/>
      <c r="K99" s="96"/>
    </row>
    <row r="100" spans="1:13" s="47" customFormat="1" ht="16.5" customHeight="1" x14ac:dyDescent="0.25">
      <c r="A100" s="95"/>
      <c r="B100" s="80"/>
      <c r="C100" s="80"/>
      <c r="D100" s="96"/>
      <c r="E100" s="38"/>
      <c r="F100" s="95"/>
      <c r="G100" s="80"/>
      <c r="H100" s="80"/>
      <c r="I100" s="80"/>
      <c r="J100" s="80"/>
      <c r="K100" s="96"/>
    </row>
    <row r="101" spans="1:13" s="47" customFormat="1" ht="16.5" customHeight="1" x14ac:dyDescent="0.25">
      <c r="A101" s="95"/>
      <c r="B101" s="80"/>
      <c r="C101" s="80"/>
      <c r="D101" s="96"/>
      <c r="E101" s="38"/>
      <c r="F101" s="95"/>
      <c r="G101" s="80"/>
      <c r="H101" s="80"/>
      <c r="I101" s="80"/>
      <c r="J101" s="80"/>
      <c r="K101" s="96"/>
    </row>
    <row r="102" spans="1:13" s="47" customFormat="1" ht="16.5" customHeight="1" x14ac:dyDescent="0.25">
      <c r="A102" s="95"/>
      <c r="B102" s="80"/>
      <c r="C102" s="80"/>
      <c r="D102" s="96"/>
      <c r="E102" s="38"/>
      <c r="F102" s="95"/>
      <c r="G102" s="80"/>
      <c r="H102" s="80"/>
      <c r="I102" s="80"/>
      <c r="J102" s="80"/>
      <c r="K102" s="96"/>
    </row>
    <row r="103" spans="1:13" ht="16.5" customHeight="1" x14ac:dyDescent="0.25">
      <c r="A103" s="95"/>
      <c r="B103" s="80"/>
      <c r="C103" s="80"/>
      <c r="D103" s="96"/>
      <c r="F103" s="95"/>
      <c r="G103" s="80"/>
      <c r="H103" s="80"/>
      <c r="I103" s="80"/>
      <c r="J103" s="80"/>
      <c r="K103" s="96"/>
    </row>
    <row r="104" spans="1:13" ht="16.5" customHeight="1" x14ac:dyDescent="0.25">
      <c r="A104" s="95"/>
      <c r="B104" s="80"/>
      <c r="C104" s="80"/>
      <c r="D104" s="96"/>
      <c r="F104" s="95"/>
      <c r="G104" s="80"/>
      <c r="H104" s="80"/>
      <c r="I104" s="80"/>
      <c r="J104" s="80"/>
      <c r="K104" s="96"/>
    </row>
    <row r="105" spans="1:13" ht="16.5" customHeight="1" x14ac:dyDescent="0.25">
      <c r="A105" s="95"/>
      <c r="B105" s="80"/>
      <c r="C105" s="80"/>
      <c r="D105" s="96"/>
      <c r="F105" s="95"/>
      <c r="G105" s="80"/>
      <c r="H105" s="80"/>
      <c r="I105" s="80"/>
      <c r="J105" s="80"/>
      <c r="K105" s="96"/>
    </row>
    <row r="106" spans="1:13" ht="16.5" customHeight="1" thickBot="1" x14ac:dyDescent="0.3">
      <c r="A106" s="97"/>
      <c r="B106" s="98"/>
      <c r="C106" s="98"/>
      <c r="D106" s="99"/>
      <c r="F106" s="97"/>
      <c r="G106" s="98"/>
      <c r="H106" s="98"/>
      <c r="I106" s="98"/>
      <c r="J106" s="98"/>
      <c r="K106" s="99"/>
    </row>
    <row r="108" spans="1:13" ht="18.75" x14ac:dyDescent="0.3">
      <c r="A108" s="104" t="s">
        <v>204</v>
      </c>
      <c r="B108" s="104"/>
      <c r="C108" s="104"/>
      <c r="D108" s="104"/>
      <c r="E108" s="104"/>
      <c r="F108" s="104"/>
      <c r="G108" s="104"/>
      <c r="H108" s="104"/>
      <c r="I108" s="104"/>
      <c r="J108" s="104"/>
      <c r="K108" s="104"/>
      <c r="L108" s="41"/>
      <c r="M108" s="41"/>
    </row>
    <row r="109" spans="1:13" ht="15.75" thickBot="1" x14ac:dyDescent="0.3">
      <c r="A109"/>
      <c r="B109"/>
      <c r="C109"/>
      <c r="D109"/>
      <c r="E109"/>
      <c r="F109"/>
      <c r="G109"/>
      <c r="H109"/>
      <c r="I109"/>
      <c r="J109"/>
      <c r="K109"/>
    </row>
    <row r="110" spans="1:13" ht="66" customHeight="1" thickBot="1" x14ac:dyDescent="0.3">
      <c r="A110" s="83" t="s">
        <v>59</v>
      </c>
      <c r="B110" s="84"/>
      <c r="C110" s="84"/>
      <c r="D110" s="84"/>
      <c r="E110" s="50" t="s">
        <v>192</v>
      </c>
      <c r="F110" s="51" t="s">
        <v>193</v>
      </c>
      <c r="G110"/>
      <c r="H110"/>
      <c r="I110"/>
      <c r="J110"/>
      <c r="K110"/>
    </row>
    <row r="111" spans="1:13" ht="33.75" customHeight="1" thickBot="1" x14ac:dyDescent="0.3">
      <c r="A111" s="105" t="s">
        <v>126</v>
      </c>
      <c r="B111" s="106"/>
      <c r="C111" s="106"/>
      <c r="D111" s="106"/>
      <c r="E111" s="59">
        <v>4</v>
      </c>
      <c r="F111" s="53">
        <f>SUM(Télésanté!G4:G7)/COUNTA(Télésanté!G4:G7)</f>
        <v>0</v>
      </c>
      <c r="G111"/>
      <c r="H111" s="54" t="s">
        <v>194</v>
      </c>
      <c r="I111" s="55"/>
      <c r="J111" s="55"/>
      <c r="K111" s="56">
        <f>COUNTIF(Télésanté!E:E,"Oui")</f>
        <v>0</v>
      </c>
    </row>
    <row r="112" spans="1:13" ht="33.75" customHeight="1" x14ac:dyDescent="0.25">
      <c r="A112" s="107"/>
      <c r="B112" s="107"/>
      <c r="C112" s="107"/>
      <c r="D112" s="107"/>
      <c r="E112" s="64"/>
      <c r="F112" s="65"/>
      <c r="G112"/>
      <c r="H112" s="57" t="s">
        <v>195</v>
      </c>
      <c r="I112"/>
      <c r="J112"/>
      <c r="K112" s="58">
        <f>COUNTIF(Télésanté!E:E,"Partiellement")</f>
        <v>0</v>
      </c>
    </row>
    <row r="113" spans="1:11" ht="33.75" customHeight="1" x14ac:dyDescent="0.25">
      <c r="A113" s="103"/>
      <c r="B113" s="103"/>
      <c r="C113" s="103"/>
      <c r="D113" s="103"/>
      <c r="E113" s="7"/>
      <c r="F113" s="69"/>
      <c r="G113"/>
      <c r="H113" s="57" t="s">
        <v>196</v>
      </c>
      <c r="I113"/>
      <c r="J113"/>
      <c r="K113" s="58">
        <f>COUNTIF(Télésanté!E:E,"Non")</f>
        <v>0</v>
      </c>
    </row>
    <row r="114" spans="1:11" ht="33.75" customHeight="1" thickBot="1" x14ac:dyDescent="0.3">
      <c r="A114" s="103"/>
      <c r="B114" s="103"/>
      <c r="C114" s="103"/>
      <c r="D114" s="103"/>
      <c r="E114" s="7"/>
      <c r="F114" s="69"/>
      <c r="G114"/>
      <c r="H114" s="61" t="s">
        <v>197</v>
      </c>
      <c r="I114" s="62"/>
      <c r="J114" s="62"/>
      <c r="K114" s="63">
        <f>COUNTIF(Télésanté!E:E,"Non applicable")</f>
        <v>0</v>
      </c>
    </row>
    <row r="115" spans="1:11" x14ac:dyDescent="0.25">
      <c r="A115"/>
      <c r="B115"/>
      <c r="C115"/>
      <c r="D115"/>
      <c r="E115"/>
      <c r="F115"/>
      <c r="G115"/>
      <c r="H115"/>
      <c r="I115"/>
      <c r="J115"/>
      <c r="K115"/>
    </row>
    <row r="116" spans="1:11" ht="26.25" customHeight="1" thickBot="1" x14ac:dyDescent="0.3">
      <c r="A116" s="102" t="s">
        <v>205</v>
      </c>
      <c r="B116" s="102"/>
      <c r="C116" s="102"/>
      <c r="D116" s="102"/>
      <c r="E116" s="102"/>
      <c r="F116" s="102"/>
      <c r="G116" s="102"/>
      <c r="H116" s="102"/>
      <c r="I116" s="102"/>
      <c r="J116" s="102"/>
      <c r="K116" s="102"/>
    </row>
    <row r="117" spans="1:11" x14ac:dyDescent="0.25">
      <c r="A117" s="44" t="s">
        <v>199</v>
      </c>
      <c r="B117" s="45"/>
      <c r="C117" s="45"/>
      <c r="D117" s="46"/>
      <c r="F117" s="44" t="s">
        <v>200</v>
      </c>
      <c r="G117" s="45"/>
      <c r="H117" s="45"/>
      <c r="I117" s="45"/>
      <c r="J117" s="45"/>
      <c r="K117" s="46"/>
    </row>
    <row r="118" spans="1:11" ht="16.5" customHeight="1" x14ac:dyDescent="0.25">
      <c r="A118" s="95"/>
      <c r="B118" s="80"/>
      <c r="C118" s="80"/>
      <c r="D118" s="96"/>
      <c r="F118" s="95"/>
      <c r="G118" s="80"/>
      <c r="H118" s="80"/>
      <c r="I118" s="80"/>
      <c r="J118" s="80"/>
      <c r="K118" s="96"/>
    </row>
    <row r="119" spans="1:11" ht="16.5" customHeight="1" x14ac:dyDescent="0.25">
      <c r="A119" s="95"/>
      <c r="B119" s="80"/>
      <c r="C119" s="80"/>
      <c r="D119" s="96"/>
      <c r="F119" s="95"/>
      <c r="G119" s="80"/>
      <c r="H119" s="80"/>
      <c r="I119" s="80"/>
      <c r="J119" s="80"/>
      <c r="K119" s="96"/>
    </row>
    <row r="120" spans="1:11" ht="16.5" customHeight="1" x14ac:dyDescent="0.25">
      <c r="A120" s="95"/>
      <c r="B120" s="80"/>
      <c r="C120" s="80"/>
      <c r="D120" s="96"/>
      <c r="F120" s="95"/>
      <c r="G120" s="80"/>
      <c r="H120" s="80"/>
      <c r="I120" s="80"/>
      <c r="J120" s="80"/>
      <c r="K120" s="96"/>
    </row>
    <row r="121" spans="1:11" s="47" customFormat="1" ht="16.5" customHeight="1" x14ac:dyDescent="0.25">
      <c r="A121" s="95"/>
      <c r="B121" s="80"/>
      <c r="C121" s="80"/>
      <c r="D121" s="96"/>
      <c r="E121" s="38"/>
      <c r="F121" s="95"/>
      <c r="G121" s="80"/>
      <c r="H121" s="80"/>
      <c r="I121" s="80"/>
      <c r="J121" s="80"/>
      <c r="K121" s="96"/>
    </row>
    <row r="122" spans="1:11" s="47" customFormat="1" ht="16.5" customHeight="1" x14ac:dyDescent="0.25">
      <c r="A122" s="95"/>
      <c r="B122" s="80"/>
      <c r="C122" s="80"/>
      <c r="D122" s="96"/>
      <c r="E122" s="38"/>
      <c r="F122" s="95"/>
      <c r="G122" s="80"/>
      <c r="H122" s="80"/>
      <c r="I122" s="80"/>
      <c r="J122" s="80"/>
      <c r="K122" s="96"/>
    </row>
    <row r="123" spans="1:11" s="47" customFormat="1" ht="16.5" customHeight="1" x14ac:dyDescent="0.25">
      <c r="A123" s="95"/>
      <c r="B123" s="80"/>
      <c r="C123" s="80"/>
      <c r="D123" s="96"/>
      <c r="E123" s="38"/>
      <c r="F123" s="95"/>
      <c r="G123" s="80"/>
      <c r="H123" s="80"/>
      <c r="I123" s="80"/>
      <c r="J123" s="80"/>
      <c r="K123" s="96"/>
    </row>
    <row r="124" spans="1:11" s="47" customFormat="1" ht="16.5" customHeight="1" x14ac:dyDescent="0.25">
      <c r="A124" s="95"/>
      <c r="B124" s="80"/>
      <c r="C124" s="80"/>
      <c r="D124" s="96"/>
      <c r="E124" s="38"/>
      <c r="F124" s="95"/>
      <c r="G124" s="80"/>
      <c r="H124" s="80"/>
      <c r="I124" s="80"/>
      <c r="J124" s="80"/>
      <c r="K124" s="96"/>
    </row>
    <row r="125" spans="1:11" s="47" customFormat="1" ht="16.5" customHeight="1" x14ac:dyDescent="0.25">
      <c r="A125" s="95"/>
      <c r="B125" s="80"/>
      <c r="C125" s="80"/>
      <c r="D125" s="96"/>
      <c r="E125" s="38"/>
      <c r="F125" s="95"/>
      <c r="G125" s="80"/>
      <c r="H125" s="80"/>
      <c r="I125" s="80"/>
      <c r="J125" s="80"/>
      <c r="K125" s="96"/>
    </row>
    <row r="126" spans="1:11" s="47" customFormat="1" ht="16.5" customHeight="1" x14ac:dyDescent="0.25">
      <c r="A126" s="95"/>
      <c r="B126" s="80"/>
      <c r="C126" s="80"/>
      <c r="D126" s="96"/>
      <c r="E126" s="38"/>
      <c r="F126" s="95"/>
      <c r="G126" s="80"/>
      <c r="H126" s="80"/>
      <c r="I126" s="80"/>
      <c r="J126" s="80"/>
      <c r="K126" s="96"/>
    </row>
    <row r="127" spans="1:11" s="47" customFormat="1" ht="16.5" customHeight="1" x14ac:dyDescent="0.25">
      <c r="A127" s="95"/>
      <c r="B127" s="80"/>
      <c r="C127" s="80"/>
      <c r="D127" s="96"/>
      <c r="E127" s="38"/>
      <c r="F127" s="95"/>
      <c r="G127" s="80"/>
      <c r="H127" s="80"/>
      <c r="I127" s="80"/>
      <c r="J127" s="80"/>
      <c r="K127" s="96"/>
    </row>
    <row r="128" spans="1:11" ht="16.5" customHeight="1" x14ac:dyDescent="0.25">
      <c r="A128" s="95"/>
      <c r="B128" s="80"/>
      <c r="C128" s="80"/>
      <c r="D128" s="96"/>
      <c r="F128" s="95"/>
      <c r="G128" s="80"/>
      <c r="H128" s="80"/>
      <c r="I128" s="80"/>
      <c r="J128" s="80"/>
      <c r="K128" s="96"/>
    </row>
    <row r="129" spans="1:11" ht="16.5" customHeight="1" x14ac:dyDescent="0.25">
      <c r="A129" s="95"/>
      <c r="B129" s="80"/>
      <c r="C129" s="80"/>
      <c r="D129" s="96"/>
      <c r="F129" s="95"/>
      <c r="G129" s="80"/>
      <c r="H129" s="80"/>
      <c r="I129" s="80"/>
      <c r="J129" s="80"/>
      <c r="K129" s="96"/>
    </row>
    <row r="130" spans="1:11" ht="16.5" customHeight="1" x14ac:dyDescent="0.25">
      <c r="A130" s="95"/>
      <c r="B130" s="80"/>
      <c r="C130" s="80"/>
      <c r="D130" s="96"/>
      <c r="F130" s="95"/>
      <c r="G130" s="80"/>
      <c r="H130" s="80"/>
      <c r="I130" s="80"/>
      <c r="J130" s="80"/>
      <c r="K130" s="96"/>
    </row>
    <row r="131" spans="1:11" ht="16.5" customHeight="1" thickBot="1" x14ac:dyDescent="0.3">
      <c r="A131" s="97"/>
      <c r="B131" s="98"/>
      <c r="C131" s="98"/>
      <c r="D131" s="99"/>
      <c r="F131" s="97"/>
      <c r="G131" s="98"/>
      <c r="H131" s="98"/>
      <c r="I131" s="98"/>
      <c r="J131" s="98"/>
      <c r="K131" s="99"/>
    </row>
    <row r="133" spans="1:11" ht="18.75" x14ac:dyDescent="0.3">
      <c r="A133" s="100" t="s">
        <v>206</v>
      </c>
      <c r="B133" s="100"/>
      <c r="C133" s="100"/>
      <c r="D133" s="100"/>
      <c r="E133" s="100"/>
      <c r="F133" s="100"/>
      <c r="G133" s="100"/>
      <c r="H133" s="100"/>
      <c r="I133" s="100"/>
      <c r="J133" s="100"/>
      <c r="K133" s="100"/>
    </row>
    <row r="134" spans="1:11" ht="15.75" thickBot="1" x14ac:dyDescent="0.3">
      <c r="A134"/>
      <c r="B134"/>
      <c r="C134"/>
      <c r="D134"/>
      <c r="E134"/>
      <c r="F134"/>
      <c r="G134"/>
      <c r="H134"/>
      <c r="I134"/>
      <c r="J134"/>
      <c r="K134"/>
    </row>
    <row r="135" spans="1:11" ht="60.75" thickBot="1" x14ac:dyDescent="0.3">
      <c r="A135" s="83" t="s">
        <v>59</v>
      </c>
      <c r="B135" s="84"/>
      <c r="C135" s="84"/>
      <c r="D135" s="84"/>
      <c r="E135" s="50" t="s">
        <v>192</v>
      </c>
      <c r="F135" s="51" t="s">
        <v>193</v>
      </c>
      <c r="G135"/>
      <c r="H135"/>
      <c r="I135"/>
      <c r="J135"/>
      <c r="K135"/>
    </row>
    <row r="136" spans="1:11" x14ac:dyDescent="0.25">
      <c r="A136" s="85" t="s">
        <v>153</v>
      </c>
      <c r="B136" s="86"/>
      <c r="C136" s="86"/>
      <c r="D136" s="86"/>
      <c r="E136" s="52">
        <v>3</v>
      </c>
      <c r="F136" s="53">
        <f>SUM('Numérique Responsable'!G4:G6)/COUNTA('Numérique Responsable'!G4:G6)</f>
        <v>0</v>
      </c>
      <c r="G136"/>
      <c r="H136" s="54" t="s">
        <v>194</v>
      </c>
      <c r="I136" s="55"/>
      <c r="J136" s="55"/>
      <c r="K136" s="56">
        <f>COUNTIF('Numérique Responsable'!E:E,"Oui")</f>
        <v>0</v>
      </c>
    </row>
    <row r="137" spans="1:11" ht="15.75" thickBot="1" x14ac:dyDescent="0.3">
      <c r="A137" s="105" t="s">
        <v>163</v>
      </c>
      <c r="B137" s="106"/>
      <c r="C137" s="106"/>
      <c r="D137" s="106"/>
      <c r="E137" s="59">
        <v>1</v>
      </c>
      <c r="F137" s="53">
        <f>SUM('Numérique Responsable'!G7:G7)/COUNTA('Numérique Responsable'!G7:G7)</f>
        <v>0</v>
      </c>
      <c r="G137"/>
      <c r="H137" s="57" t="s">
        <v>195</v>
      </c>
      <c r="I137"/>
      <c r="J137"/>
      <c r="K137" s="58">
        <f>COUNTIF('Numérique Responsable'!E:E,"Partiellement")</f>
        <v>0</v>
      </c>
    </row>
    <row r="138" spans="1:11" x14ac:dyDescent="0.25">
      <c r="A138" s="107"/>
      <c r="B138" s="107"/>
      <c r="C138" s="107"/>
      <c r="D138" s="107"/>
      <c r="E138" s="64"/>
      <c r="F138" s="65"/>
      <c r="G138"/>
      <c r="H138" s="57" t="s">
        <v>196</v>
      </c>
      <c r="I138"/>
      <c r="J138"/>
      <c r="K138" s="58">
        <f>COUNTIF('Numérique Responsable'!E:E,"Non")</f>
        <v>0</v>
      </c>
    </row>
    <row r="139" spans="1:11" ht="15.75" thickBot="1" x14ac:dyDescent="0.3">
      <c r="A139" s="103"/>
      <c r="B139" s="103"/>
      <c r="C139" s="103"/>
      <c r="D139" s="103"/>
      <c r="E139" s="7"/>
      <c r="F139" s="69"/>
      <c r="G139"/>
      <c r="H139" s="61" t="s">
        <v>197</v>
      </c>
      <c r="I139" s="62"/>
      <c r="J139" s="62"/>
      <c r="K139" s="63">
        <f>COUNTIF('Numérique Responsable'!E:E,"Non applicable")</f>
        <v>0</v>
      </c>
    </row>
    <row r="140" spans="1:11" x14ac:dyDescent="0.25">
      <c r="A140" s="101"/>
      <c r="B140" s="101"/>
      <c r="C140" s="101"/>
      <c r="D140" s="101"/>
      <c r="E140" s="7"/>
      <c r="F140" s="69"/>
      <c r="G140"/>
      <c r="H140"/>
      <c r="I140"/>
      <c r="J140"/>
      <c r="K140"/>
    </row>
    <row r="141" spans="1:11" ht="15.75" thickBot="1" x14ac:dyDescent="0.3">
      <c r="A141" s="102" t="s">
        <v>207</v>
      </c>
      <c r="B141" s="102"/>
      <c r="C141" s="102"/>
      <c r="D141" s="102"/>
      <c r="E141" s="102"/>
      <c r="F141" s="102"/>
      <c r="G141" s="102"/>
      <c r="H141" s="102"/>
      <c r="I141" s="102"/>
      <c r="J141" s="102"/>
      <c r="K141" s="102"/>
    </row>
    <row r="142" spans="1:11" x14ac:dyDescent="0.25">
      <c r="A142" s="44" t="s">
        <v>199</v>
      </c>
      <c r="B142" s="45"/>
      <c r="C142" s="45"/>
      <c r="D142" s="46"/>
      <c r="F142" s="44" t="s">
        <v>200</v>
      </c>
      <c r="G142" s="45"/>
      <c r="H142" s="45"/>
      <c r="I142" s="45"/>
      <c r="J142" s="45"/>
      <c r="K142" s="46"/>
    </row>
    <row r="143" spans="1:11" x14ac:dyDescent="0.25">
      <c r="A143" s="95"/>
      <c r="B143" s="80"/>
      <c r="C143" s="80"/>
      <c r="D143" s="96"/>
      <c r="F143" s="95"/>
      <c r="G143" s="80"/>
      <c r="H143" s="80"/>
      <c r="I143" s="80"/>
      <c r="J143" s="80"/>
      <c r="K143" s="96"/>
    </row>
    <row r="144" spans="1:11" x14ac:dyDescent="0.25">
      <c r="A144" s="95"/>
      <c r="B144" s="80"/>
      <c r="C144" s="80"/>
      <c r="D144" s="96"/>
      <c r="F144" s="95"/>
      <c r="G144" s="80"/>
      <c r="H144" s="80"/>
      <c r="I144" s="80"/>
      <c r="J144" s="80"/>
      <c r="K144" s="96"/>
    </row>
    <row r="145" spans="1:11" x14ac:dyDescent="0.25">
      <c r="A145" s="95"/>
      <c r="B145" s="80"/>
      <c r="C145" s="80"/>
      <c r="D145" s="96"/>
      <c r="F145" s="95"/>
      <c r="G145" s="80"/>
      <c r="H145" s="80"/>
      <c r="I145" s="80"/>
      <c r="J145" s="80"/>
      <c r="K145" s="96"/>
    </row>
    <row r="146" spans="1:11" x14ac:dyDescent="0.25">
      <c r="A146" s="95"/>
      <c r="B146" s="80"/>
      <c r="C146" s="80"/>
      <c r="D146" s="96"/>
      <c r="F146" s="95"/>
      <c r="G146" s="80"/>
      <c r="H146" s="80"/>
      <c r="I146" s="80"/>
      <c r="J146" s="80"/>
      <c r="K146" s="96"/>
    </row>
    <row r="147" spans="1:11" x14ac:dyDescent="0.25">
      <c r="A147" s="95"/>
      <c r="B147" s="80"/>
      <c r="C147" s="80"/>
      <c r="D147" s="96"/>
      <c r="F147" s="95"/>
      <c r="G147" s="80"/>
      <c r="H147" s="80"/>
      <c r="I147" s="80"/>
      <c r="J147" s="80"/>
      <c r="K147" s="96"/>
    </row>
    <row r="148" spans="1:11" x14ac:dyDescent="0.25">
      <c r="A148" s="95"/>
      <c r="B148" s="80"/>
      <c r="C148" s="80"/>
      <c r="D148" s="96"/>
      <c r="F148" s="95"/>
      <c r="G148" s="80"/>
      <c r="H148" s="80"/>
      <c r="I148" s="80"/>
      <c r="J148" s="80"/>
      <c r="K148" s="96"/>
    </row>
    <row r="149" spans="1:11" x14ac:dyDescent="0.25">
      <c r="A149" s="95"/>
      <c r="B149" s="80"/>
      <c r="C149" s="80"/>
      <c r="D149" s="96"/>
      <c r="F149" s="95"/>
      <c r="G149" s="80"/>
      <c r="H149" s="80"/>
      <c r="I149" s="80"/>
      <c r="J149" s="80"/>
      <c r="K149" s="96"/>
    </row>
    <row r="150" spans="1:11" x14ac:dyDescent="0.25">
      <c r="A150" s="95"/>
      <c r="B150" s="80"/>
      <c r="C150" s="80"/>
      <c r="D150" s="96"/>
      <c r="F150" s="95"/>
      <c r="G150" s="80"/>
      <c r="H150" s="80"/>
      <c r="I150" s="80"/>
      <c r="J150" s="80"/>
      <c r="K150" s="96"/>
    </row>
    <row r="151" spans="1:11" x14ac:dyDescent="0.25">
      <c r="A151" s="95"/>
      <c r="B151" s="80"/>
      <c r="C151" s="80"/>
      <c r="D151" s="96"/>
      <c r="F151" s="95"/>
      <c r="G151" s="80"/>
      <c r="H151" s="80"/>
      <c r="I151" s="80"/>
      <c r="J151" s="80"/>
      <c r="K151" s="96"/>
    </row>
    <row r="152" spans="1:11" x14ac:dyDescent="0.25">
      <c r="A152" s="95"/>
      <c r="B152" s="80"/>
      <c r="C152" s="80"/>
      <c r="D152" s="96"/>
      <c r="F152" s="95"/>
      <c r="G152" s="80"/>
      <c r="H152" s="80"/>
      <c r="I152" s="80"/>
      <c r="J152" s="80"/>
      <c r="K152" s="96"/>
    </row>
    <row r="153" spans="1:11" x14ac:dyDescent="0.25">
      <c r="A153" s="95"/>
      <c r="B153" s="80"/>
      <c r="C153" s="80"/>
      <c r="D153" s="96"/>
      <c r="F153" s="95"/>
      <c r="G153" s="80"/>
      <c r="H153" s="80"/>
      <c r="I153" s="80"/>
      <c r="J153" s="80"/>
      <c r="K153" s="96"/>
    </row>
    <row r="154" spans="1:11" x14ac:dyDescent="0.25">
      <c r="A154" s="95"/>
      <c r="B154" s="80"/>
      <c r="C154" s="80"/>
      <c r="D154" s="96"/>
      <c r="F154" s="95"/>
      <c r="G154" s="80"/>
      <c r="H154" s="80"/>
      <c r="I154" s="80"/>
      <c r="J154" s="80"/>
      <c r="K154" s="96"/>
    </row>
    <row r="155" spans="1:11" x14ac:dyDescent="0.25">
      <c r="A155" s="95"/>
      <c r="B155" s="80"/>
      <c r="C155" s="80"/>
      <c r="D155" s="96"/>
      <c r="F155" s="95"/>
      <c r="G155" s="80"/>
      <c r="H155" s="80"/>
      <c r="I155" s="80"/>
      <c r="J155" s="80"/>
      <c r="K155" s="96"/>
    </row>
    <row r="156" spans="1:11" ht="15.75" thickBot="1" x14ac:dyDescent="0.3">
      <c r="A156" s="97"/>
      <c r="B156" s="98"/>
      <c r="C156" s="98"/>
      <c r="D156" s="99"/>
      <c r="F156" s="97"/>
      <c r="G156" s="98"/>
      <c r="H156" s="98"/>
      <c r="I156" s="98"/>
      <c r="J156" s="98"/>
      <c r="K156" s="99"/>
    </row>
    <row r="158" spans="1:11" ht="18.75" x14ac:dyDescent="0.3">
      <c r="A158" s="82" t="s">
        <v>208</v>
      </c>
      <c r="B158" s="82"/>
      <c r="C158" s="82"/>
      <c r="D158" s="82"/>
      <c r="E158" s="82"/>
      <c r="F158" s="82"/>
      <c r="G158" s="82"/>
      <c r="H158" s="82"/>
      <c r="I158" s="82"/>
      <c r="J158" s="82"/>
      <c r="K158" s="82"/>
    </row>
    <row r="159" spans="1:11" x14ac:dyDescent="0.25">
      <c r="A159"/>
      <c r="B159"/>
      <c r="C159"/>
      <c r="D159"/>
      <c r="E159"/>
      <c r="F159"/>
      <c r="G159"/>
      <c r="H159"/>
      <c r="I159"/>
      <c r="J159"/>
      <c r="K159"/>
    </row>
    <row r="160" spans="1:11" ht="15.75" thickBot="1" x14ac:dyDescent="0.3">
      <c r="A160" s="102" t="s">
        <v>209</v>
      </c>
      <c r="B160" s="102"/>
      <c r="C160" s="102"/>
      <c r="D160" s="102"/>
      <c r="E160" s="102"/>
      <c r="F160" s="102"/>
      <c r="G160" s="102"/>
      <c r="H160" s="102"/>
      <c r="I160" s="102"/>
      <c r="J160" s="102"/>
      <c r="K160" s="102"/>
    </row>
    <row r="161" spans="1:11" x14ac:dyDescent="0.25">
      <c r="A161" s="44" t="s">
        <v>199</v>
      </c>
      <c r="B161" s="45"/>
      <c r="C161" s="45"/>
      <c r="D161" s="46"/>
      <c r="F161" s="44" t="s">
        <v>200</v>
      </c>
      <c r="G161" s="45"/>
      <c r="H161" s="45"/>
      <c r="I161" s="45"/>
      <c r="J161" s="45"/>
      <c r="K161" s="46"/>
    </row>
    <row r="162" spans="1:11" x14ac:dyDescent="0.25">
      <c r="A162" s="95"/>
      <c r="B162" s="80"/>
      <c r="C162" s="80"/>
      <c r="D162" s="96"/>
      <c r="F162" s="95"/>
      <c r="G162" s="80"/>
      <c r="H162" s="80"/>
      <c r="I162" s="80"/>
      <c r="J162" s="80"/>
      <c r="K162" s="96"/>
    </row>
    <row r="163" spans="1:11" x14ac:dyDescent="0.25">
      <c r="A163" s="95"/>
      <c r="B163" s="80"/>
      <c r="C163" s="80"/>
      <c r="D163" s="96"/>
      <c r="F163" s="95"/>
      <c r="G163" s="80"/>
      <c r="H163" s="80"/>
      <c r="I163" s="80"/>
      <c r="J163" s="80"/>
      <c r="K163" s="96"/>
    </row>
    <row r="164" spans="1:11" x14ac:dyDescent="0.25">
      <c r="A164" s="95"/>
      <c r="B164" s="80"/>
      <c r="C164" s="80"/>
      <c r="D164" s="96"/>
      <c r="F164" s="95"/>
      <c r="G164" s="80"/>
      <c r="H164" s="80"/>
      <c r="I164" s="80"/>
      <c r="J164" s="80"/>
      <c r="K164" s="96"/>
    </row>
    <row r="165" spans="1:11" x14ac:dyDescent="0.25">
      <c r="A165" s="95"/>
      <c r="B165" s="80"/>
      <c r="C165" s="80"/>
      <c r="D165" s="96"/>
      <c r="F165" s="95"/>
      <c r="G165" s="80"/>
      <c r="H165" s="80"/>
      <c r="I165" s="80"/>
      <c r="J165" s="80"/>
      <c r="K165" s="96"/>
    </row>
    <row r="166" spans="1:11" x14ac:dyDescent="0.25">
      <c r="A166" s="95"/>
      <c r="B166" s="80"/>
      <c r="C166" s="80"/>
      <c r="D166" s="96"/>
      <c r="F166" s="95"/>
      <c r="G166" s="80"/>
      <c r="H166" s="80"/>
      <c r="I166" s="80"/>
      <c r="J166" s="80"/>
      <c r="K166" s="96"/>
    </row>
    <row r="167" spans="1:11" x14ac:dyDescent="0.25">
      <c r="A167" s="95"/>
      <c r="B167" s="80"/>
      <c r="C167" s="80"/>
      <c r="D167" s="96"/>
      <c r="F167" s="95"/>
      <c r="G167" s="80"/>
      <c r="H167" s="80"/>
      <c r="I167" s="80"/>
      <c r="J167" s="80"/>
      <c r="K167" s="96"/>
    </row>
    <row r="168" spans="1:11" x14ac:dyDescent="0.25">
      <c r="A168" s="95"/>
      <c r="B168" s="80"/>
      <c r="C168" s="80"/>
      <c r="D168" s="96"/>
      <c r="F168" s="95"/>
      <c r="G168" s="80"/>
      <c r="H168" s="80"/>
      <c r="I168" s="80"/>
      <c r="J168" s="80"/>
      <c r="K168" s="96"/>
    </row>
    <row r="169" spans="1:11" x14ac:dyDescent="0.25">
      <c r="A169" s="95"/>
      <c r="B169" s="80"/>
      <c r="C169" s="80"/>
      <c r="D169" s="96"/>
      <c r="F169" s="95"/>
      <c r="G169" s="80"/>
      <c r="H169" s="80"/>
      <c r="I169" s="80"/>
      <c r="J169" s="80"/>
      <c r="K169" s="96"/>
    </row>
    <row r="170" spans="1:11" x14ac:dyDescent="0.25">
      <c r="A170" s="95"/>
      <c r="B170" s="80"/>
      <c r="C170" s="80"/>
      <c r="D170" s="96"/>
      <c r="F170" s="95"/>
      <c r="G170" s="80"/>
      <c r="H170" s="80"/>
      <c r="I170" s="80"/>
      <c r="J170" s="80"/>
      <c r="K170" s="96"/>
    </row>
    <row r="171" spans="1:11" x14ac:dyDescent="0.25">
      <c r="A171" s="95"/>
      <c r="B171" s="80"/>
      <c r="C171" s="80"/>
      <c r="D171" s="96"/>
      <c r="F171" s="95"/>
      <c r="G171" s="80"/>
      <c r="H171" s="80"/>
      <c r="I171" s="80"/>
      <c r="J171" s="80"/>
      <c r="K171" s="96"/>
    </row>
    <row r="172" spans="1:11" x14ac:dyDescent="0.25">
      <c r="A172" s="95"/>
      <c r="B172" s="80"/>
      <c r="C172" s="80"/>
      <c r="D172" s="96"/>
      <c r="F172" s="95"/>
      <c r="G172" s="80"/>
      <c r="H172" s="80"/>
      <c r="I172" s="80"/>
      <c r="J172" s="80"/>
      <c r="K172" s="96"/>
    </row>
    <row r="173" spans="1:11" x14ac:dyDescent="0.25">
      <c r="A173" s="95"/>
      <c r="B173" s="80"/>
      <c r="C173" s="80"/>
      <c r="D173" s="96"/>
      <c r="F173" s="95"/>
      <c r="G173" s="80"/>
      <c r="H173" s="80"/>
      <c r="I173" s="80"/>
      <c r="J173" s="80"/>
      <c r="K173" s="96"/>
    </row>
    <row r="174" spans="1:11" x14ac:dyDescent="0.25">
      <c r="A174" s="95"/>
      <c r="B174" s="80"/>
      <c r="C174" s="80"/>
      <c r="D174" s="96"/>
      <c r="F174" s="95"/>
      <c r="G174" s="80"/>
      <c r="H174" s="80"/>
      <c r="I174" s="80"/>
      <c r="J174" s="80"/>
      <c r="K174" s="96"/>
    </row>
    <row r="175" spans="1:11" ht="15.75" thickBot="1" x14ac:dyDescent="0.3">
      <c r="A175" s="97"/>
      <c r="B175" s="98"/>
      <c r="C175" s="98"/>
      <c r="D175" s="99"/>
      <c r="F175" s="97"/>
      <c r="G175" s="98"/>
      <c r="H175" s="98"/>
      <c r="I175" s="98"/>
      <c r="J175" s="98"/>
      <c r="K175" s="99"/>
    </row>
  </sheetData>
  <sheetProtection algorithmName="SHA-512" hashValue="2TVhHXq2n3PnRzwtM1PksmoO3crcCTeLcCYQ4IOTA2adtMxs2nMahyrrnOq5G/anDUUmkOL+B0OBa9cfWAjfOw==" saltValue="K1tGTxqle0v015cdGAQF+Q==" spinCount="100000" sheet="1" objects="1" scenarios="1" formatCells="0"/>
  <mergeCells count="71">
    <mergeCell ref="A35:D35"/>
    <mergeCell ref="A86:D86"/>
    <mergeCell ref="F162:K175"/>
    <mergeCell ref="A54:K54"/>
    <mergeCell ref="A114:D114"/>
    <mergeCell ref="A160:K160"/>
    <mergeCell ref="A162:D175"/>
    <mergeCell ref="A116:K116"/>
    <mergeCell ref="A118:D131"/>
    <mergeCell ref="A158:K158"/>
    <mergeCell ref="A135:D135"/>
    <mergeCell ref="A136:D136"/>
    <mergeCell ref="A137:D137"/>
    <mergeCell ref="A138:D138"/>
    <mergeCell ref="A143:D156"/>
    <mergeCell ref="A87:D87"/>
    <mergeCell ref="A89:D89"/>
    <mergeCell ref="A91:K91"/>
    <mergeCell ref="A88:D88"/>
    <mergeCell ref="A37:K37"/>
    <mergeCell ref="A39:D52"/>
    <mergeCell ref="F39:K52"/>
    <mergeCell ref="A59:D59"/>
    <mergeCell ref="A60:D60"/>
    <mergeCell ref="A62:D62"/>
    <mergeCell ref="A63:D63"/>
    <mergeCell ref="A83:K83"/>
    <mergeCell ref="A64:D64"/>
    <mergeCell ref="A66:K66"/>
    <mergeCell ref="A68:D81"/>
    <mergeCell ref="F68:K81"/>
    <mergeCell ref="A85:D85"/>
    <mergeCell ref="F143:K156"/>
    <mergeCell ref="A133:K133"/>
    <mergeCell ref="A140:D140"/>
    <mergeCell ref="A141:K141"/>
    <mergeCell ref="A93:D106"/>
    <mergeCell ref="F93:K106"/>
    <mergeCell ref="A139:D139"/>
    <mergeCell ref="A108:K108"/>
    <mergeCell ref="F118:K131"/>
    <mergeCell ref="A110:D110"/>
    <mergeCell ref="A111:D111"/>
    <mergeCell ref="A112:D112"/>
    <mergeCell ref="A113:D113"/>
    <mergeCell ref="A8:A14"/>
    <mergeCell ref="A25:K25"/>
    <mergeCell ref="A28:K28"/>
    <mergeCell ref="A30:D30"/>
    <mergeCell ref="A61:D61"/>
    <mergeCell ref="A56:D56"/>
    <mergeCell ref="A57:D57"/>
    <mergeCell ref="A58:D58"/>
    <mergeCell ref="A27:K27"/>
    <mergeCell ref="A33:D33"/>
    <mergeCell ref="D18:F18"/>
    <mergeCell ref="D19:F19"/>
    <mergeCell ref="D20:F20"/>
    <mergeCell ref="A31:D31"/>
    <mergeCell ref="A32:D32"/>
    <mergeCell ref="A34:D34"/>
    <mergeCell ref="B5:E5"/>
    <mergeCell ref="B6:E6"/>
    <mergeCell ref="B8:E8"/>
    <mergeCell ref="B16:E16"/>
    <mergeCell ref="B9:E9"/>
    <mergeCell ref="B10:E10"/>
    <mergeCell ref="B11:E11"/>
    <mergeCell ref="B12:E12"/>
    <mergeCell ref="B13:E13"/>
    <mergeCell ref="B14:E14"/>
  </mergeCells>
  <conditionalFormatting sqref="F31:F34">
    <cfRule type="dataBar" priority="19">
      <dataBar>
        <cfvo type="percent" val="0"/>
        <cfvo type="percent" val="100"/>
        <color theme="9" tint="0.59999389629810485"/>
      </dataBar>
      <extLst>
        <ext xmlns:x14="http://schemas.microsoft.com/office/spreadsheetml/2009/9/main" uri="{B025F937-C7B1-47D3-B67F-A62EFF666E3E}">
          <x14:id>{B5C1673C-D4D2-47F1-AA81-B0B8CFD563A5}</x14:id>
        </ext>
      </extLst>
    </cfRule>
  </conditionalFormatting>
  <conditionalFormatting sqref="F35">
    <cfRule type="dataBar" priority="46">
      <dataBar>
        <cfvo type="percent" val="0"/>
        <cfvo type="percent" val="100"/>
        <color theme="9" tint="0.59999389629810485"/>
      </dataBar>
      <extLst>
        <ext xmlns:x14="http://schemas.microsoft.com/office/spreadsheetml/2009/9/main" uri="{B025F937-C7B1-47D3-B67F-A62EFF666E3E}">
          <x14:id>{1C298C17-CCC9-4A53-AEB7-C25B201196FA}</x14:id>
        </ext>
      </extLst>
    </cfRule>
  </conditionalFormatting>
  <conditionalFormatting sqref="F57:F64">
    <cfRule type="dataBar" priority="45">
      <dataBar>
        <cfvo type="percent" val="0"/>
        <cfvo type="percent" val="100"/>
        <color theme="9" tint="0.59999389629810485"/>
      </dataBar>
      <extLst>
        <ext xmlns:x14="http://schemas.microsoft.com/office/spreadsheetml/2009/9/main" uri="{B025F937-C7B1-47D3-B67F-A62EFF666E3E}">
          <x14:id>{2C490A16-D331-496C-8804-9955066A779E}</x14:id>
        </ext>
      </extLst>
    </cfRule>
  </conditionalFormatting>
  <conditionalFormatting sqref="F86">
    <cfRule type="dataBar" priority="13">
      <dataBar>
        <cfvo type="percent" val="0"/>
        <cfvo type="percent" val="100"/>
        <color theme="9" tint="0.59999389629810485"/>
      </dataBar>
      <extLst>
        <ext xmlns:x14="http://schemas.microsoft.com/office/spreadsheetml/2009/9/main" uri="{B025F937-C7B1-47D3-B67F-A62EFF666E3E}">
          <x14:id>{13B815F7-ABFF-4AD5-87B9-0313D6AC0A39}</x14:id>
        </ext>
      </extLst>
    </cfRule>
  </conditionalFormatting>
  <conditionalFormatting sqref="F87:F88">
    <cfRule type="dataBar" priority="14">
      <dataBar>
        <cfvo type="percent" val="0"/>
        <cfvo type="percent" val="100"/>
        <color theme="9" tint="0.59999389629810485"/>
      </dataBar>
      <extLst>
        <ext xmlns:x14="http://schemas.microsoft.com/office/spreadsheetml/2009/9/main" uri="{B025F937-C7B1-47D3-B67F-A62EFF666E3E}">
          <x14:id>{908E2D7C-B12A-4F88-ACEA-BD7421236C17}</x14:id>
        </ext>
      </extLst>
    </cfRule>
  </conditionalFormatting>
  <conditionalFormatting sqref="F89">
    <cfRule type="dataBar" priority="18">
      <dataBar>
        <cfvo type="percent" val="0"/>
        <cfvo type="percent" val="100"/>
        <color theme="9" tint="0.59999389629810485"/>
      </dataBar>
      <extLst>
        <ext xmlns:x14="http://schemas.microsoft.com/office/spreadsheetml/2009/9/main" uri="{B025F937-C7B1-47D3-B67F-A62EFF666E3E}">
          <x14:id>{81E86E90-1FB0-4245-90AB-9E07310265C0}</x14:id>
        </ext>
      </extLst>
    </cfRule>
  </conditionalFormatting>
  <conditionalFormatting sqref="F111">
    <cfRule type="dataBar" priority="5">
      <dataBar>
        <cfvo type="percent" val="0"/>
        <cfvo type="percent" val="100"/>
        <color theme="9" tint="0.59999389629810485"/>
      </dataBar>
      <extLst>
        <ext xmlns:x14="http://schemas.microsoft.com/office/spreadsheetml/2009/9/main" uri="{B025F937-C7B1-47D3-B67F-A62EFF666E3E}">
          <x14:id>{005505AC-4E6A-49A8-9D5B-852F0CB167DD}</x14:id>
        </ext>
      </extLst>
    </cfRule>
  </conditionalFormatting>
  <conditionalFormatting sqref="F112:F113">
    <cfRule type="dataBar" priority="8">
      <dataBar>
        <cfvo type="percent" val="0"/>
        <cfvo type="percent" val="100"/>
        <color theme="9" tint="0.59999389629810485"/>
      </dataBar>
      <extLst>
        <ext xmlns:x14="http://schemas.microsoft.com/office/spreadsheetml/2009/9/main" uri="{B025F937-C7B1-47D3-B67F-A62EFF666E3E}">
          <x14:id>{B6B1DB97-F51B-4869-8477-A1F007FC3106}</x14:id>
        </ext>
      </extLst>
    </cfRule>
  </conditionalFormatting>
  <conditionalFormatting sqref="F114">
    <cfRule type="dataBar" priority="12">
      <dataBar>
        <cfvo type="percent" val="0"/>
        <cfvo type="percent" val="100"/>
        <color theme="9" tint="0.59999389629810485"/>
      </dataBar>
      <extLst>
        <ext xmlns:x14="http://schemas.microsoft.com/office/spreadsheetml/2009/9/main" uri="{B025F937-C7B1-47D3-B67F-A62EFF666E3E}">
          <x14:id>{E62444CD-2CA2-43A5-8F41-497D32BE225A}</x14:id>
        </ext>
      </extLst>
    </cfRule>
  </conditionalFormatting>
  <conditionalFormatting sqref="F136:F140">
    <cfRule type="dataBar" priority="44">
      <dataBar>
        <cfvo type="percent" val="0"/>
        <cfvo type="percent" val="100"/>
        <color theme="9" tint="0.59999389629810485"/>
      </dataBar>
      <extLst>
        <ext xmlns:x14="http://schemas.microsoft.com/office/spreadsheetml/2009/9/main" uri="{B025F937-C7B1-47D3-B67F-A62EFF666E3E}">
          <x14:id>{6B759F76-BF74-4AA6-AA1E-F6CB8A1DF947}</x14:id>
        </ext>
      </extLst>
    </cfRule>
  </conditionalFormatting>
  <conditionalFormatting sqref="K31">
    <cfRule type="cellIs" dxfId="14" priority="21" operator="greaterThanOrEqual">
      <formula>1</formula>
    </cfRule>
  </conditionalFormatting>
  <conditionalFormatting sqref="K32">
    <cfRule type="cellIs" dxfId="13" priority="22" operator="greaterThanOrEqual">
      <formula>1</formula>
    </cfRule>
  </conditionalFormatting>
  <conditionalFormatting sqref="K33">
    <cfRule type="cellIs" dxfId="12" priority="23" operator="greaterThanOrEqual">
      <formula>1</formula>
    </cfRule>
  </conditionalFormatting>
  <conditionalFormatting sqref="K57">
    <cfRule type="cellIs" dxfId="11" priority="41" operator="greaterThanOrEqual">
      <formula>1</formula>
    </cfRule>
  </conditionalFormatting>
  <conditionalFormatting sqref="K58">
    <cfRule type="cellIs" dxfId="10" priority="42" operator="greaterThanOrEqual">
      <formula>1</formula>
    </cfRule>
  </conditionalFormatting>
  <conditionalFormatting sqref="K59">
    <cfRule type="cellIs" dxfId="9" priority="43" operator="greaterThanOrEqual">
      <formula>1</formula>
    </cfRule>
  </conditionalFormatting>
  <conditionalFormatting sqref="K86">
    <cfRule type="cellIs" dxfId="8" priority="15" operator="greaterThanOrEqual">
      <formula>1</formula>
    </cfRule>
  </conditionalFormatting>
  <conditionalFormatting sqref="K87">
    <cfRule type="cellIs" dxfId="7" priority="16" operator="greaterThanOrEqual">
      <formula>1</formula>
    </cfRule>
  </conditionalFormatting>
  <conditionalFormatting sqref="K88">
    <cfRule type="cellIs" dxfId="6" priority="17" operator="greaterThanOrEqual">
      <formula>1</formula>
    </cfRule>
  </conditionalFormatting>
  <conditionalFormatting sqref="K111">
    <cfRule type="cellIs" dxfId="5" priority="9" operator="greaterThanOrEqual">
      <formula>1</formula>
    </cfRule>
  </conditionalFormatting>
  <conditionalFormatting sqref="K112">
    <cfRule type="cellIs" dxfId="4" priority="10" operator="greaterThanOrEqual">
      <formula>1</formula>
    </cfRule>
  </conditionalFormatting>
  <conditionalFormatting sqref="K113">
    <cfRule type="cellIs" dxfId="3" priority="11" operator="greaterThanOrEqual">
      <formula>1</formula>
    </cfRule>
  </conditionalFormatting>
  <conditionalFormatting sqref="K136">
    <cfRule type="cellIs" dxfId="2" priority="35" operator="greaterThanOrEqual">
      <formula>1</formula>
    </cfRule>
  </conditionalFormatting>
  <conditionalFormatting sqref="K137">
    <cfRule type="cellIs" dxfId="1" priority="28" operator="greaterThanOrEqual">
      <formula>1</formula>
    </cfRule>
  </conditionalFormatting>
  <conditionalFormatting sqref="K138">
    <cfRule type="cellIs" dxfId="0" priority="29" operator="greaterThanOrEqual">
      <formula>1</formula>
    </cfRule>
  </conditionalFormatting>
  <pageMargins left="0.7" right="0.7" top="0.75" bottom="0.75" header="0.3" footer="0.3"/>
  <pageSetup scale="59" orientation="portrait" r:id="rId1"/>
  <headerFooter>
    <oddFooter>&amp;R&amp;P sur &amp;N</oddFooter>
  </headerFooter>
  <rowBreaks count="4" manualBreakCount="4">
    <brk id="53" max="16383" man="1"/>
    <brk id="82" max="16383" man="1"/>
    <brk id="107" max="16383" man="1"/>
    <brk id="132" max="16383" man="1"/>
  </rowBreaks>
  <drawing r:id="rId2"/>
  <extLst>
    <ext xmlns:x14="http://schemas.microsoft.com/office/spreadsheetml/2009/9/main" uri="{78C0D931-6437-407d-A8EE-F0AAD7539E65}">
      <x14:conditionalFormattings>
        <x14:conditionalFormatting xmlns:xm="http://schemas.microsoft.com/office/excel/2006/main">
          <x14:cfRule type="dataBar" id="{B5C1673C-D4D2-47F1-AA81-B0B8CFD563A5}">
            <x14:dataBar minLength="0" maxLength="100" gradient="0">
              <x14:cfvo type="percent">
                <xm:f>0</xm:f>
              </x14:cfvo>
              <x14:cfvo type="percent">
                <xm:f>100</xm:f>
              </x14:cfvo>
              <x14:negativeFillColor rgb="FFFF0000"/>
              <x14:axisColor rgb="FF000000"/>
            </x14:dataBar>
          </x14:cfRule>
          <xm:sqref>F31:F34</xm:sqref>
        </x14:conditionalFormatting>
        <x14:conditionalFormatting xmlns:xm="http://schemas.microsoft.com/office/excel/2006/main">
          <x14:cfRule type="dataBar" id="{1C298C17-CCC9-4A53-AEB7-C25B201196FA}">
            <x14:dataBar minLength="0" maxLength="100" gradient="0">
              <x14:cfvo type="percent">
                <xm:f>0</xm:f>
              </x14:cfvo>
              <x14:cfvo type="percent">
                <xm:f>100</xm:f>
              </x14:cfvo>
              <x14:negativeFillColor rgb="FFFF0000"/>
              <x14:axisColor rgb="FF000000"/>
            </x14:dataBar>
          </x14:cfRule>
          <xm:sqref>F35</xm:sqref>
        </x14:conditionalFormatting>
        <x14:conditionalFormatting xmlns:xm="http://schemas.microsoft.com/office/excel/2006/main">
          <x14:cfRule type="dataBar" id="{2C490A16-D331-496C-8804-9955066A779E}">
            <x14:dataBar minLength="0" maxLength="100" gradient="0">
              <x14:cfvo type="percent">
                <xm:f>0</xm:f>
              </x14:cfvo>
              <x14:cfvo type="percent">
                <xm:f>100</xm:f>
              </x14:cfvo>
              <x14:negativeFillColor rgb="FFFF0000"/>
              <x14:axisColor rgb="FF000000"/>
            </x14:dataBar>
          </x14:cfRule>
          <xm:sqref>F57:F64</xm:sqref>
        </x14:conditionalFormatting>
        <x14:conditionalFormatting xmlns:xm="http://schemas.microsoft.com/office/excel/2006/main">
          <x14:cfRule type="dataBar" id="{13B815F7-ABFF-4AD5-87B9-0313D6AC0A39}">
            <x14:dataBar minLength="0" maxLength="100" gradient="0">
              <x14:cfvo type="percent">
                <xm:f>0</xm:f>
              </x14:cfvo>
              <x14:cfvo type="percent">
                <xm:f>100</xm:f>
              </x14:cfvo>
              <x14:negativeFillColor rgb="FFFF0000"/>
              <x14:axisColor rgb="FF000000"/>
            </x14:dataBar>
          </x14:cfRule>
          <xm:sqref>F86</xm:sqref>
        </x14:conditionalFormatting>
        <x14:conditionalFormatting xmlns:xm="http://schemas.microsoft.com/office/excel/2006/main">
          <x14:cfRule type="dataBar" id="{908E2D7C-B12A-4F88-ACEA-BD7421236C17}">
            <x14:dataBar minLength="0" maxLength="100" gradient="0">
              <x14:cfvo type="percent">
                <xm:f>0</xm:f>
              </x14:cfvo>
              <x14:cfvo type="percent">
                <xm:f>100</xm:f>
              </x14:cfvo>
              <x14:negativeFillColor rgb="FFFF0000"/>
              <x14:axisColor rgb="FF000000"/>
            </x14:dataBar>
          </x14:cfRule>
          <xm:sqref>F87:F88</xm:sqref>
        </x14:conditionalFormatting>
        <x14:conditionalFormatting xmlns:xm="http://schemas.microsoft.com/office/excel/2006/main">
          <x14:cfRule type="dataBar" id="{81E86E90-1FB0-4245-90AB-9E07310265C0}">
            <x14:dataBar minLength="0" maxLength="100" gradient="0">
              <x14:cfvo type="percent">
                <xm:f>0</xm:f>
              </x14:cfvo>
              <x14:cfvo type="percent">
                <xm:f>100</xm:f>
              </x14:cfvo>
              <x14:negativeFillColor rgb="FFFF0000"/>
              <x14:axisColor rgb="FF000000"/>
            </x14:dataBar>
          </x14:cfRule>
          <xm:sqref>F89</xm:sqref>
        </x14:conditionalFormatting>
        <x14:conditionalFormatting xmlns:xm="http://schemas.microsoft.com/office/excel/2006/main">
          <x14:cfRule type="dataBar" id="{005505AC-4E6A-49A8-9D5B-852F0CB167DD}">
            <x14:dataBar minLength="0" maxLength="100" gradient="0">
              <x14:cfvo type="percent">
                <xm:f>0</xm:f>
              </x14:cfvo>
              <x14:cfvo type="percent">
                <xm:f>100</xm:f>
              </x14:cfvo>
              <x14:negativeFillColor rgb="FFFF0000"/>
              <x14:axisColor rgb="FF000000"/>
            </x14:dataBar>
          </x14:cfRule>
          <xm:sqref>F111</xm:sqref>
        </x14:conditionalFormatting>
        <x14:conditionalFormatting xmlns:xm="http://schemas.microsoft.com/office/excel/2006/main">
          <x14:cfRule type="dataBar" id="{B6B1DB97-F51B-4869-8477-A1F007FC3106}">
            <x14:dataBar minLength="0" maxLength="100" gradient="0">
              <x14:cfvo type="percent">
                <xm:f>0</xm:f>
              </x14:cfvo>
              <x14:cfvo type="percent">
                <xm:f>100</xm:f>
              </x14:cfvo>
              <x14:negativeFillColor rgb="FFFF0000"/>
              <x14:axisColor rgb="FF000000"/>
            </x14:dataBar>
          </x14:cfRule>
          <xm:sqref>F112:F113</xm:sqref>
        </x14:conditionalFormatting>
        <x14:conditionalFormatting xmlns:xm="http://schemas.microsoft.com/office/excel/2006/main">
          <x14:cfRule type="dataBar" id="{E62444CD-2CA2-43A5-8F41-497D32BE225A}">
            <x14:dataBar minLength="0" maxLength="100" gradient="0">
              <x14:cfvo type="percent">
                <xm:f>0</xm:f>
              </x14:cfvo>
              <x14:cfvo type="percent">
                <xm:f>100</xm:f>
              </x14:cfvo>
              <x14:negativeFillColor rgb="FFFF0000"/>
              <x14:axisColor rgb="FF000000"/>
            </x14:dataBar>
          </x14:cfRule>
          <xm:sqref>F114</xm:sqref>
        </x14:conditionalFormatting>
        <x14:conditionalFormatting xmlns:xm="http://schemas.microsoft.com/office/excel/2006/main">
          <x14:cfRule type="dataBar" id="{6B759F76-BF74-4AA6-AA1E-F6CB8A1DF947}">
            <x14:dataBar minLength="0" maxLength="100" gradient="0">
              <x14:cfvo type="percent">
                <xm:f>0</xm:f>
              </x14:cfvo>
              <x14:cfvo type="percent">
                <xm:f>100</xm:f>
              </x14:cfvo>
              <x14:negativeFillColor rgb="FFFF0000"/>
              <x14:axisColor rgb="FF000000"/>
            </x14:dataBar>
          </x14:cfRule>
          <xm:sqref>F136:F140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DB218-AB24-42D0-A461-489BCD248674}">
  <dimension ref="A1:C17"/>
  <sheetViews>
    <sheetView workbookViewId="0">
      <selection activeCell="G12" sqref="G12"/>
    </sheetView>
  </sheetViews>
  <sheetFormatPr baseColWidth="10" defaultColWidth="11.42578125" defaultRowHeight="15" x14ac:dyDescent="0.25"/>
  <cols>
    <col min="1" max="1" width="40.28515625" customWidth="1"/>
    <col min="2" max="2" width="64.140625" customWidth="1"/>
    <col min="3" max="3" width="58" customWidth="1"/>
  </cols>
  <sheetData>
    <row r="1" spans="1:3" ht="18.75" x14ac:dyDescent="0.3">
      <c r="A1" s="5" t="s">
        <v>210</v>
      </c>
    </row>
    <row r="3" spans="1:3" x14ac:dyDescent="0.25">
      <c r="A3" s="6" t="s">
        <v>211</v>
      </c>
      <c r="B3" s="6" t="s">
        <v>212</v>
      </c>
      <c r="C3" s="6" t="s">
        <v>213</v>
      </c>
    </row>
    <row r="4" spans="1:3" s="11" customFormat="1" ht="40.5" customHeight="1" x14ac:dyDescent="0.25">
      <c r="A4" s="8" t="s">
        <v>214</v>
      </c>
      <c r="B4" s="8" t="s">
        <v>215</v>
      </c>
      <c r="C4" s="12" t="s">
        <v>216</v>
      </c>
    </row>
    <row r="5" spans="1:3" s="11" customFormat="1" ht="40.5" customHeight="1" x14ac:dyDescent="0.25">
      <c r="A5" s="8" t="s">
        <v>217</v>
      </c>
      <c r="B5" s="8" t="s">
        <v>218</v>
      </c>
      <c r="C5" s="16" t="s">
        <v>219</v>
      </c>
    </row>
    <row r="6" spans="1:3" s="11" customFormat="1" ht="40.5" customHeight="1" x14ac:dyDescent="0.25">
      <c r="A6" s="8" t="s">
        <v>220</v>
      </c>
      <c r="B6" s="8" t="s">
        <v>221</v>
      </c>
      <c r="C6" s="16" t="s">
        <v>222</v>
      </c>
    </row>
    <row r="7" spans="1:3" s="11" customFormat="1" ht="40.5" customHeight="1" x14ac:dyDescent="0.25">
      <c r="A7" s="8" t="s">
        <v>223</v>
      </c>
      <c r="B7" s="8" t="s">
        <v>224</v>
      </c>
      <c r="C7" s="16" t="s">
        <v>225</v>
      </c>
    </row>
    <row r="8" spans="1:3" ht="22.15" customHeight="1" x14ac:dyDescent="0.25">
      <c r="A8" s="8" t="s">
        <v>226</v>
      </c>
      <c r="B8" s="8" t="s">
        <v>227</v>
      </c>
      <c r="C8" s="16" t="s">
        <v>274</v>
      </c>
    </row>
    <row r="10" spans="1:3" x14ac:dyDescent="0.25">
      <c r="A10" t="s">
        <v>289</v>
      </c>
      <c r="B10" t="s">
        <v>303</v>
      </c>
    </row>
    <row r="11" spans="1:3" ht="41.45" customHeight="1" x14ac:dyDescent="0.25">
      <c r="A11" s="8" t="s">
        <v>304</v>
      </c>
      <c r="B11" s="12" t="s">
        <v>290</v>
      </c>
    </row>
    <row r="12" spans="1:3" ht="41.45" customHeight="1" x14ac:dyDescent="0.25">
      <c r="A12" s="8" t="s">
        <v>299</v>
      </c>
      <c r="B12" s="12" t="s">
        <v>291</v>
      </c>
    </row>
    <row r="13" spans="1:3" ht="41.45" customHeight="1" x14ac:dyDescent="0.25">
      <c r="A13" s="8" t="s">
        <v>300</v>
      </c>
      <c r="B13" s="12" t="s">
        <v>292</v>
      </c>
    </row>
    <row r="14" spans="1:3" ht="41.45" customHeight="1" x14ac:dyDescent="0.25">
      <c r="A14" s="8" t="s">
        <v>301</v>
      </c>
      <c r="B14" s="12" t="s">
        <v>293</v>
      </c>
    </row>
    <row r="15" spans="1:3" ht="41.45" customHeight="1" x14ac:dyDescent="0.25">
      <c r="A15" s="8" t="s">
        <v>302</v>
      </c>
      <c r="B15" s="12" t="s">
        <v>294</v>
      </c>
    </row>
    <row r="16" spans="1:3" ht="41.45" customHeight="1" x14ac:dyDescent="0.25">
      <c r="A16" s="8" t="s">
        <v>296</v>
      </c>
      <c r="B16" s="12" t="s">
        <v>295</v>
      </c>
    </row>
    <row r="17" spans="1:2" ht="41.45" customHeight="1" x14ac:dyDescent="0.25">
      <c r="A17" s="8" t="s">
        <v>297</v>
      </c>
      <c r="B17" s="12" t="s">
        <v>298</v>
      </c>
    </row>
  </sheetData>
  <hyperlinks>
    <hyperlink ref="C4" r:id="rId1" display="https://ans-formation.coorpacademy.com/dashboard" xr:uid="{1BB18FF6-0EF1-4A55-9834-6CC908BB1FEE}"/>
    <hyperlink ref="C5" r:id="rId2" display="https://www.sra-occitanie.fr/" xr:uid="{0A045A2B-F761-4E1D-964B-EED61BE9A8EF}"/>
    <hyperlink ref="C6" r:id="rId3" display="https://anap.fr/s/" xr:uid="{24063B6C-7EF0-4359-A5A8-6E3E75ACA7BA}"/>
    <hyperlink ref="C7" r:id="rId4" display="https://www.has-sante.fr/jcms/fc_2874833/fr/etablissements-et-services" xr:uid="{DA0476ED-421F-400D-BDA7-C109681104E4}"/>
    <hyperlink ref="C8" r:id="rId5" xr:uid="{3E65AEE2-5814-41B7-B6F9-4BD163F8162C}"/>
    <hyperlink ref="B11" r:id="rId6" xr:uid="{5CDE8A20-A27B-43CC-BC38-5CC3B24A26A7}"/>
    <hyperlink ref="B12" r:id="rId7" xr:uid="{64567D41-D5B4-44BF-9C8F-D9DB897BF47E}"/>
    <hyperlink ref="B13" r:id="rId8" xr:uid="{A5709C00-CDF1-428A-A30A-4B9740715702}"/>
    <hyperlink ref="B14" r:id="rId9" xr:uid="{3ECAD32D-CEA3-4CA3-A5D8-89A01B2CA721}"/>
    <hyperlink ref="B15" r:id="rId10" xr:uid="{EF274549-921E-4A26-8600-22F37603DECF}"/>
    <hyperlink ref="B16" r:id="rId11" xr:uid="{CE509EA8-A9F5-4DDF-A382-CFF3DFFF575A}"/>
    <hyperlink ref="B17" r:id="rId12" xr:uid="{9D0786D2-7069-499D-AC1D-2B4847C1B894}"/>
  </hyperlinks>
  <pageMargins left="0.7" right="0.7" top="0.75" bottom="0.75" header="0.3" footer="0.3"/>
  <tableParts count="2">
    <tablePart r:id="rId13"/>
    <tablePart r:id="rId1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225D8-2E91-499F-B4FF-EDAB70CB4321}">
  <dimension ref="A1:A4"/>
  <sheetViews>
    <sheetView workbookViewId="0">
      <selection activeCell="J27" sqref="J27"/>
    </sheetView>
  </sheetViews>
  <sheetFormatPr baseColWidth="10" defaultColWidth="11.42578125" defaultRowHeight="15" x14ac:dyDescent="0.25"/>
  <cols>
    <col min="1" max="1" width="16.28515625" customWidth="1"/>
  </cols>
  <sheetData>
    <row r="1" spans="1:1" x14ac:dyDescent="0.25">
      <c r="A1" t="s">
        <v>31</v>
      </c>
    </row>
    <row r="2" spans="1:1" x14ac:dyDescent="0.25">
      <c r="A2" t="s">
        <v>79</v>
      </c>
    </row>
    <row r="3" spans="1:1" x14ac:dyDescent="0.25">
      <c r="A3" t="s">
        <v>75</v>
      </c>
    </row>
    <row r="4" spans="1:1" x14ac:dyDescent="0.25">
      <c r="A4" t="s">
        <v>90</v>
      </c>
    </row>
  </sheetData>
  <sheetProtection algorithmName="SHA-512" hashValue="XUrtdr5tRbCKzSIY9MnVqw9/KuG2ZOKaM2rBj6ODKf+REJyp2wF0fQFeSpB6r1Pw+JPXeqjFGvkJFWP2RIh14A==" saltValue="FG9gLBLDQx0QWa0pPuhveA=="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E25ADDDAC98D43B45461BA867E41CA" ma:contentTypeVersion="23" ma:contentTypeDescription="Crée un document." ma:contentTypeScope="" ma:versionID="214d689b299ea957511ad79525e98eb1">
  <xsd:schema xmlns:xsd="http://www.w3.org/2001/XMLSchema" xmlns:xs="http://www.w3.org/2001/XMLSchema" xmlns:p="http://schemas.microsoft.com/office/2006/metadata/properties" xmlns:ns2="01a7cc02-f579-403b-9706-1a34385f9866" xmlns:ns3="4b654bf5-04c1-4fe8-98fa-e122cb0f18bf" targetNamespace="http://schemas.microsoft.com/office/2006/metadata/properties" ma:root="true" ma:fieldsID="194aed008b9c3f077039566bd6ca3d96" ns2:_="" ns3:_="">
    <xsd:import namespace="01a7cc02-f579-403b-9706-1a34385f9866"/>
    <xsd:import namespace="4b654bf5-04c1-4fe8-98fa-e122cb0f18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element ref="ns2:MediaServiceBillingMetadata" minOccurs="0"/>
                <xsd:element ref="ns2:Th_x00e8_me" minOccurs="0"/>
                <xsd:element ref="ns2:P_x00e9_riodepr_x00e9_vue" minOccurs="0"/>
                <xsd:element ref="ns2:Tempsestim_x00e9_" minOccurs="0"/>
                <xsd:element ref="ns2:Demandefaitepar" minOccurs="0"/>
                <xsd:element ref="ns2:Datebutoirpr_x00e9_prod" minOccurs="0"/>
                <xsd:element ref="ns2:Etatdelademande" minOccurs="0"/>
                <xsd:element ref="ns2:Miseenprod" minOccurs="0"/>
                <xsd:element ref="ns2:Commentaire" minOccurs="0"/>
                <xsd:element ref="ns2:Form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a7cc02-f579-403b-9706-1a34385f98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27b0ebcd-6f27-4f07-8134-dc73aee9a979"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Th_x00e8_me" ma:index="22" nillable="true" ma:displayName="Thème" ma:format="Dropdown" ma:internalName="Th_x00e8_me">
      <xsd:simpleType>
        <xsd:restriction base="dms:Text">
          <xsd:maxLength value="255"/>
        </xsd:restriction>
      </xsd:simpleType>
    </xsd:element>
    <xsd:element name="P_x00e9_riodepr_x00e9_vue" ma:index="23" nillable="true" ma:displayName="Période prévue" ma:format="Dropdown" ma:internalName="P_x00e9_riodepr_x00e9_vue">
      <xsd:simpleType>
        <xsd:restriction base="dms:Text">
          <xsd:maxLength value="255"/>
        </xsd:restriction>
      </xsd:simpleType>
    </xsd:element>
    <xsd:element name="Tempsestim_x00e9_" ma:index="24" nillable="true" ma:displayName="Temps estimé" ma:format="Dropdown" ma:internalName="Tempsestim_x00e9_">
      <xsd:simpleType>
        <xsd:union memberTypes="dms:Text">
          <xsd:simpleType>
            <xsd:restriction base="dms:Choice">
              <xsd:enumeration value="0.5 jour"/>
              <xsd:enumeration value="1 jour"/>
              <xsd:enumeration value="2 jours"/>
              <xsd:enumeration value="5 jours"/>
              <xsd:enumeration value="10 jours"/>
            </xsd:restriction>
          </xsd:simpleType>
        </xsd:union>
      </xsd:simpleType>
    </xsd:element>
    <xsd:element name="Demandefaitepar" ma:index="25" nillable="true" ma:displayName="Demande faite par" ma:format="Dropdown" ma:list="UserInfo" ma:SharePointGroup="0" ma:internalName="Demandefaitepa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atebutoirpr_x00e9_prod" ma:index="26" nillable="true" ma:displayName="Date butoir préprod" ma:format="DateOnly" ma:internalName="Datebutoirpr_x00e9_prod">
      <xsd:simpleType>
        <xsd:restriction base="dms:DateTime"/>
      </xsd:simpleType>
    </xsd:element>
    <xsd:element name="Etatdelademande" ma:index="27" nillable="true" ma:displayName="Etat de la demande" ma:format="Dropdown" ma:internalName="Etatdelademande">
      <xsd:simpleType>
        <xsd:restriction base="dms:Choice">
          <xsd:enumeration value="Prévision"/>
          <xsd:enumeration value="A traiter"/>
          <xsd:enumeration value="En cours préprod"/>
          <xsd:enumeration value="Préprod OK"/>
          <xsd:enumeration value="Validé pour prod"/>
          <xsd:enumeration value="En cours prod"/>
          <xsd:enumeration value="Prod ok"/>
        </xsd:restriction>
      </xsd:simpleType>
    </xsd:element>
    <xsd:element name="Miseenprod" ma:index="28" nillable="true" ma:displayName="Mise en prod" ma:format="DateOnly" ma:internalName="Miseenprod">
      <xsd:simpleType>
        <xsd:restriction base="dms:DateTime"/>
      </xsd:simpleType>
    </xsd:element>
    <xsd:element name="Commentaire" ma:index="29" nillable="true" ma:displayName="Commentaire" ma:format="Dropdown" ma:internalName="Commentaire">
      <xsd:simpleType>
        <xsd:restriction base="dms:Text">
          <xsd:maxLength value="255"/>
        </xsd:restriction>
      </xsd:simpleType>
    </xsd:element>
    <xsd:element name="Formation" ma:index="30" nillable="true" ma:displayName="Formation" ma:format="Dropdown" ma:internalName="Formation">
      <xsd:simpleType>
        <xsd:restriction base="dms:Choice">
          <xsd:enumeration value="A faire"/>
          <xsd:enumeration value="Fait"/>
        </xsd:restriction>
      </xsd:simpleType>
    </xsd:element>
  </xsd:schema>
  <xsd:schema xmlns:xsd="http://www.w3.org/2001/XMLSchema" xmlns:xs="http://www.w3.org/2001/XMLSchema" xmlns:dms="http://schemas.microsoft.com/office/2006/documentManagement/types" xmlns:pc="http://schemas.microsoft.com/office/infopath/2007/PartnerControls" targetNamespace="4b654bf5-04c1-4fe8-98fa-e122cb0f18bf"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ce2a7694-8266-4df6-a6f9-b73adb19123d}" ma:internalName="TaxCatchAll" ma:showField="CatchAllData" ma:web="4b654bf5-04c1-4fe8-98fa-e122cb0f18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b654bf5-04c1-4fe8-98fa-e122cb0f18bf" xsi:nil="true"/>
    <lcf76f155ced4ddcb4097134ff3c332f xmlns="01a7cc02-f579-403b-9706-1a34385f9866">
      <Terms xmlns="http://schemas.microsoft.com/office/infopath/2007/PartnerControls"/>
    </lcf76f155ced4ddcb4097134ff3c332f>
    <Miseenprod xmlns="01a7cc02-f579-403b-9706-1a34385f9866" xsi:nil="true"/>
    <P_x00e9_riodepr_x00e9_vue xmlns="01a7cc02-f579-403b-9706-1a34385f9866" xsi:nil="true"/>
    <Tempsestim_x00e9_ xmlns="01a7cc02-f579-403b-9706-1a34385f9866" xsi:nil="true"/>
    <Demandefaitepar xmlns="01a7cc02-f579-403b-9706-1a34385f9866">
      <UserInfo>
        <DisplayName/>
        <AccountId xsi:nil="true"/>
        <AccountType/>
      </UserInfo>
    </Demandefaitepar>
    <Formation xmlns="01a7cc02-f579-403b-9706-1a34385f9866" xsi:nil="true"/>
    <Datebutoirpr_x00e9_prod xmlns="01a7cc02-f579-403b-9706-1a34385f9866" xsi:nil="true"/>
    <Etatdelademande xmlns="01a7cc02-f579-403b-9706-1a34385f9866" xsi:nil="true"/>
    <Commentaire xmlns="01a7cc02-f579-403b-9706-1a34385f9866" xsi:nil="true"/>
    <Th_x00e8_me xmlns="01a7cc02-f579-403b-9706-1a34385f9866" xsi:nil="true"/>
  </documentManagement>
</p:properties>
</file>

<file path=customXml/itemProps1.xml><?xml version="1.0" encoding="utf-8"?>
<ds:datastoreItem xmlns:ds="http://schemas.openxmlformats.org/officeDocument/2006/customXml" ds:itemID="{8235AE24-2123-46B4-AFF8-B4C394D3BA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a7cc02-f579-403b-9706-1a34385f9866"/>
    <ds:schemaRef ds:uri="4b654bf5-04c1-4fe8-98fa-e122cb0f18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2B5792-AFA7-4A60-80B0-3A92B13DC877}">
  <ds:schemaRefs>
    <ds:schemaRef ds:uri="http://schemas.microsoft.com/sharepoint/v3/contenttype/forms"/>
  </ds:schemaRefs>
</ds:datastoreItem>
</file>

<file path=customXml/itemProps3.xml><?xml version="1.0" encoding="utf-8"?>
<ds:datastoreItem xmlns:ds="http://schemas.openxmlformats.org/officeDocument/2006/customXml" ds:itemID="{6B987E37-238B-4799-897A-76C7A76A5769}">
  <ds:schemaRefs>
    <ds:schemaRef ds:uri="4b654bf5-04c1-4fe8-98fa-e122cb0f18bf"/>
    <ds:schemaRef ds:uri="http://purl.org/dc/terms/"/>
    <ds:schemaRef ds:uri="http://www.w3.org/XML/1998/namespace"/>
    <ds:schemaRef ds:uri="http://purl.org/dc/elements/1.1/"/>
    <ds:schemaRef ds:uri="http://schemas.microsoft.com/office/2006/documentManagement/types"/>
    <ds:schemaRef ds:uri="http://schemas.microsoft.com/office/2006/metadata/properties"/>
    <ds:schemaRef ds:uri="http://schemas.openxmlformats.org/package/2006/metadata/core-properties"/>
    <ds:schemaRef ds:uri="01a7cc02-f579-403b-9706-1a34385f9866"/>
    <ds:schemaRef ds:uri="http://purl.org/dc/dcmitype/"/>
    <ds:schemaRef ds:uri="http://schemas.microsoft.com/office/infopath/2007/PartnerControls"/>
  </ds:schemaRefs>
</ds:datastoreItem>
</file>

<file path=docMetadata/LabelInfo.xml><?xml version="1.0" encoding="utf-8"?>
<clbl:labelList xmlns:clbl="http://schemas.microsoft.com/office/2020/mipLabelMetadata">
  <clbl:label id="{92f57cd0-2ea9-4333-a8c1-06f698beed44}" enabled="0" method="" siteId="{92f57cd0-2ea9-4333-a8c1-06f698beed44}"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10</vt:i4>
      </vt:variant>
    </vt:vector>
  </HeadingPairs>
  <TitlesOfParts>
    <vt:vector size="10" baseType="lpstr">
      <vt:lpstr>Guide</vt:lpstr>
      <vt:lpstr>Cyber</vt:lpstr>
      <vt:lpstr>Services socles</vt:lpstr>
      <vt:lpstr>Urgences</vt:lpstr>
      <vt:lpstr>Télésanté</vt:lpstr>
      <vt:lpstr>Numérique Responsable</vt:lpstr>
      <vt:lpstr>Général-Actualités</vt:lpstr>
      <vt:lpstr>Bilan</vt:lpstr>
      <vt:lpstr>Ressources complémentaires</vt:lpstr>
      <vt:lpstr>Liste déroulante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Louise DEFFRENNES</dc:creator>
  <cp:keywords/>
  <dc:description/>
  <cp:lastModifiedBy>Elodie CORNIER</cp:lastModifiedBy>
  <cp:revision/>
  <cp:lastPrinted>2026-01-26T13:40:39Z</cp:lastPrinted>
  <dcterms:created xsi:type="dcterms:W3CDTF">2015-06-05T18:17:20Z</dcterms:created>
  <dcterms:modified xsi:type="dcterms:W3CDTF">2026-02-11T08:17:56Z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0x0101001AE25ADDDAC98D43B45461BA867E41CA</vt:lpwstr>
  </property>
  <property fmtid="{D5CDD505-2E9C-101B-9397-08002B2CF9AE}" pid="3" name="MediaServiceImageTags">
    <vt:lpwstr/>
  </property>
</Properties>
</file>